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3EEE1EF-4142-4A87-B2EE-C88B607186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สรุปแต่ละ รร. (เข้าร่วม)" sheetId="11" r:id="rId1"/>
    <sheet name="เข้าร่วมพิธี+ไม่เข้า" sheetId="8" r:id="rId2"/>
    <sheet name="สรุปแต่ละ รร." sheetId="10" state="hidden" r:id="rId3"/>
    <sheet name="school" sheetId="6" state="hidden" r:id="rId4"/>
    <sheet name="Sheet1" sheetId="7" state="hidden" r:id="rId5"/>
    <sheet name="เข้าร่วมพิธี" sheetId="5" state="hidden" r:id="rId6"/>
    <sheet name="เครื่องราชฯ" sheetId="4" state="hidden" r:id="rId7"/>
    <sheet name="รวม" sheetId="1" state="hidden" r:id="rId8"/>
    <sheet name="ชีต2" sheetId="2" state="hidden" r:id="rId9"/>
    <sheet name="สรุปที่เข้าร่วม" sheetId="3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low50">[1]เงินเดือน!$E$2:$E$5</definedName>
    <definedName name="_xlnm._FilterDatabase" localSheetId="3" hidden="1">school!$A$1:$B$1</definedName>
    <definedName name="_xlnm._FilterDatabase" localSheetId="5" hidden="1">เข้าร่วมพิธี!$A$5:$M$602</definedName>
    <definedName name="_xlnm._FilterDatabase" localSheetId="1" hidden="1">'เข้าร่วมพิธี+ไม่เข้า'!$5:$667</definedName>
    <definedName name="_xlnm._FilterDatabase" localSheetId="7" hidden="1">รวม!$A$4:$K$693</definedName>
    <definedName name="_low50">#REF!</definedName>
    <definedName name="class">[2]subject!$D$2:$D$21</definedName>
    <definedName name="educate1">'[2]47 educate'!$D$2:$D$147</definedName>
    <definedName name="em_code1">#REF!</definedName>
    <definedName name="empost1">#REF!</definedName>
    <definedName name="give">OFFSET([3]code!$N$1,1,0,COUNTA([3]code!$N:$N)-1,1)</definedName>
    <definedName name="group">OFFSET([3]code!$C$1,1,0,COUNTA([3]code!$C:$C)-1,1)</definedName>
    <definedName name="hajj">[2]religion!$O$2:$O$3</definedName>
    <definedName name="IForTHENandFINETAREF">#REF!</definedName>
    <definedName name="j18lokjung">#N/A</definedName>
    <definedName name="j18person">#N/A</definedName>
    <definedName name="j18pnuk">#N/A</definedName>
    <definedName name="kbk">[2]religion!$U$2:$U$3</definedName>
    <definedName name="level">#REF!</definedName>
    <definedName name="levelj">OFFSET([3]code!$L$1,1,0,COUNTA([3]code!$L:$L)-1,1)</definedName>
    <definedName name="major">'[2]48 major'!$C$2:$C$68</definedName>
    <definedName name="marital">[2]religion!$K$2:$K$5</definedName>
    <definedName name="ordination">[2]religion!$S$2:$S$3</definedName>
    <definedName name="position">OFFSET([3]code!$D$1,1,0,COUNTA([3]code!$D:$D)-1,1)</definedName>
    <definedName name="positionj">OFFSET([3]code!$K$1,1,0,COUNTA([3]code!$K:$K)-1,1)</definedName>
    <definedName name="positionw">OFFSET([3]code!$R$1,1,0,COUNTA([3]code!$R:$R)-1,1)</definedName>
    <definedName name="postcode">#REF!</definedName>
    <definedName name="postcode1">[2]postcode!$C$3:$C$64</definedName>
    <definedName name="pp">#REF!</definedName>
    <definedName name="precode">'[2]22 precode'!$D$2:$D$65</definedName>
    <definedName name="_xlnm.Print_Area" localSheetId="3">school!$A$1:$B$69</definedName>
    <definedName name="_xlnm.Print_Area" localSheetId="4">Sheet1!$A$1:$N$76</definedName>
    <definedName name="_xlnm.Print_Area" localSheetId="5">เข้าร่วมพิธี!$A$1:$I$602</definedName>
    <definedName name="_xlnm.Print_Area" localSheetId="1">'เข้าร่วมพิธี+ไม่เข้า'!$A$1:$I$667</definedName>
    <definedName name="_xlnm.Print_Area" localSheetId="2">'สรุปแต่ละ รร.'!$A$1:$R$80</definedName>
    <definedName name="_xlnm.Print_Area" localSheetId="0">'สรุปแต่ละ รร. (เข้าร่วม)'!$A$1:$AS$82</definedName>
    <definedName name="_xlnm.Print_Titles" localSheetId="3">school!$1:$1</definedName>
    <definedName name="_xlnm.Print_Titles" localSheetId="4">Sheet1!$1:$2</definedName>
    <definedName name="_xlnm.Print_Titles" localSheetId="5">เข้าร่วมพิธี!$1:$5</definedName>
    <definedName name="_xlnm.Print_Titles" localSheetId="1">'เข้าร่วมพิธี+ไม่เข้า'!$1:$5</definedName>
    <definedName name="_xlnm.Print_Titles" localSheetId="2">'สรุปแต่ละ รร.'!$1:$6</definedName>
    <definedName name="_xlnm.Print_Titles" localSheetId="0">'สรุปแต่ละ รร. (เข้าร่วม)'!$1:$7</definedName>
    <definedName name="religion">[2]religion!$C$2:$C$5</definedName>
    <definedName name="sch">[4]ผอ.รร.!$B$5:$B$80</definedName>
    <definedName name="sch_II">[5]sch!$B$3:$B$77</definedName>
    <definedName name="sch_ll">[6]sch_l!$B$5:$B$92</definedName>
    <definedName name="schn3">[7]ผอ.รร.!$B$5:$B$79</definedName>
    <definedName name="school">OFFSET([3]code!$B$1,1,0,COUNTA([3]code!$B:$B)-1,1)</definedName>
    <definedName name="stage">OFFSET([3]code!$J$1,1,0,COUNTA([3]code!$J:$J)-1,1)</definedName>
    <definedName name="stagej">OFFSET([3]code!A$1,1,0,COUNTA([3]code!$Q:$Q)-1,1)</definedName>
    <definedName name="stagesalary">'[2]41 stagesalary'!$C$2:$C$22</definedName>
    <definedName name="stagew">OFFSET([3]code!N$1,1,0,COUNTA([3]code!$U:$U)-1,1)</definedName>
    <definedName name="status1">'[2]31 status'!$C$2:$C$80</definedName>
    <definedName name="statuspay">'[2]41 stagesalary'!$H$3:$H$4</definedName>
    <definedName name="sub.school">[3]code!$B$1</definedName>
    <definedName name="subject">[2]subject!$A$2:$A$64</definedName>
    <definedName name="subname">OFFSET([3]code!$A$1,1,0,COUNTA([3]code!$A:$A)-1,1)</definedName>
    <definedName name="subschool" localSheetId="3">OFFSET(sub.school,1,0,COUNTA([3]code!$B$1:$B$65536)-1,2)</definedName>
    <definedName name="subschool">OFFSET(sub.school,1,0,COUNTA([3]code!$B$1:$B$65536)-1,2)</definedName>
    <definedName name="sur_code">'[2]22 precode'!#REF!</definedName>
    <definedName name="type_postcode">'[2]7type_postcode'!$I$3:$I$59</definedName>
    <definedName name="typej">OFFSET([3]code!A$1,1,0,COUNTA([3]code!$M:$M)-1,1)</definedName>
    <definedName name="typerate1">[2]typerate!$D$2:$D$16</definedName>
    <definedName name="typew">OFFSET([3]code!$S$1,1,0,COUNTA([3]code!$S:$S)-1,1)</definedName>
    <definedName name="vitaya">[2]vitaya!$G$2:$G$37</definedName>
    <definedName name="vitaya2">[2]vitaya!$C$2:$C$7</definedName>
    <definedName name="wage_code1">#REF!</definedName>
    <definedName name="กลุ่มงาน">#REF!</definedName>
    <definedName name="กลุ่มงาน">#REF!</definedName>
    <definedName name="กลุ่มงานสพท">[2]กลุ่มงานสพท!$D$2:$D$9</definedName>
    <definedName name="ขั้น">[8]คำนวณค่าจ้าง!$AE$6:$AE$9</definedName>
    <definedName name="ขั้น1">[8]คำนวณค่าจ้าง!$AE$6:$AE$8</definedName>
    <definedName name="คศ">#REF!</definedName>
    <definedName name="คศ1234">#REF!</definedName>
    <definedName name="เงินเดือน">[9]เงินเดือน!$B$2:$C$1095</definedName>
    <definedName name="เงินเดือน1">#REF!</definedName>
    <definedName name="เงื่อนไข">[10]L!$AH$2:$AH$3</definedName>
    <definedName name="เดือน">[11]L!$AV$2:$AV$13</definedName>
    <definedName name="ตำแหน่ง">#REF!</definedName>
    <definedName name="บัญชีเลื่อน">#N/A</definedName>
    <definedName name="ประเมิน">'[12]สพร. (ตามคะแนน1) (3)'!$P$6:$P$190</definedName>
    <definedName name="ปรานี">#REF!</definedName>
    <definedName name="ปีเกิด">[11]L!$AW$2:$AW$47</definedName>
    <definedName name="ปีงบ">[11]L!$AX$2:$AX$46</definedName>
    <definedName name="ผบ">[10]L!$AI$2:$AI$3</definedName>
    <definedName name="ผบตำแหน่ง">[10]L!$AJ$2:$AJ$6</definedName>
    <definedName name="เพศ">[11]L!$AT$2:$AT$3</definedName>
    <definedName name="ร้อยละ">[8]คำนวณค่าจ้าง!$AF$6:$AF$9</definedName>
    <definedName name="วัน">[11]L!$AU$2:$AU$32</definedName>
    <definedName name="วุฒิ">[11]L!$AY$2:$AY$5</definedName>
    <definedName name="ศน">[11]L!$AL$2:$AL$3</definedName>
    <definedName name="สถานะ">[11]L!$AS$2:$AS$4</definedName>
    <definedName name="เหตุที่ว่าง">[11]L!$AZ$2:$AZ$10</definedName>
    <definedName name="อันดับ">[11]L!$AM$2:$AM$6</definedName>
  </definedNames>
  <calcPr calcId="191029"/>
  <pivotCaches>
    <pivotCache cacheId="1" r:id="rId23"/>
  </pivotCaches>
</workbook>
</file>

<file path=xl/calcChain.xml><?xml version="1.0" encoding="utf-8"?>
<calcChain xmlns="http://schemas.openxmlformats.org/spreadsheetml/2006/main">
  <c r="K320" i="8" l="1"/>
  <c r="M320" i="8"/>
  <c r="N320" i="8"/>
  <c r="K545" i="8"/>
  <c r="M545" i="8"/>
  <c r="N545" i="8"/>
  <c r="AN8" i="11" l="1"/>
  <c r="AN9" i="11"/>
  <c r="AN10" i="11"/>
  <c r="AN11" i="11"/>
  <c r="AN12" i="11"/>
  <c r="AN13" i="11"/>
  <c r="AN14" i="11"/>
  <c r="AN15" i="11"/>
  <c r="AN16" i="11"/>
  <c r="AN17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4" i="11"/>
  <c r="AN35" i="11"/>
  <c r="AN36" i="11"/>
  <c r="AN37" i="11"/>
  <c r="AN38" i="11"/>
  <c r="AN39" i="11"/>
  <c r="AN40" i="11"/>
  <c r="AN41" i="11"/>
  <c r="AN42" i="11"/>
  <c r="AN43" i="11"/>
  <c r="AN44" i="11"/>
  <c r="AN46" i="11"/>
  <c r="AN47" i="11"/>
  <c r="AN48" i="11"/>
  <c r="AN49" i="11"/>
  <c r="AN50" i="11"/>
  <c r="AN51" i="11"/>
  <c r="AN52" i="11"/>
  <c r="AN53" i="11"/>
  <c r="AN54" i="11"/>
  <c r="AN55" i="11"/>
  <c r="AN56" i="11"/>
  <c r="AN58" i="11"/>
  <c r="AN59" i="11"/>
  <c r="AN60" i="11"/>
  <c r="AN61" i="11"/>
  <c r="AN62" i="11"/>
  <c r="AN63" i="11"/>
  <c r="AN64" i="11"/>
  <c r="AN65" i="11"/>
  <c r="AN66" i="11"/>
  <c r="AN67" i="11"/>
  <c r="AN68" i="11"/>
  <c r="AN70" i="11"/>
  <c r="AN71" i="11"/>
  <c r="AN72" i="11"/>
  <c r="AN73" i="11"/>
  <c r="AN74" i="11"/>
  <c r="AN75" i="11"/>
  <c r="AN76" i="11"/>
  <c r="AN77" i="11"/>
  <c r="AN78" i="11"/>
  <c r="AN79" i="11"/>
  <c r="AM8" i="11"/>
  <c r="AE8" i="11"/>
  <c r="AE9" i="11"/>
  <c r="AE10" i="11"/>
  <c r="AE11" i="11"/>
  <c r="AE12" i="11"/>
  <c r="AE13" i="11"/>
  <c r="AE14" i="11"/>
  <c r="AE15" i="11"/>
  <c r="AE16" i="11"/>
  <c r="AE17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4" i="11"/>
  <c r="AE35" i="11"/>
  <c r="AE36" i="11"/>
  <c r="AE37" i="11"/>
  <c r="AE38" i="11"/>
  <c r="AE39" i="11"/>
  <c r="AE40" i="11"/>
  <c r="AE41" i="11"/>
  <c r="AE42" i="11"/>
  <c r="AE43" i="11"/>
  <c r="AE44" i="11"/>
  <c r="AE46" i="11"/>
  <c r="AE47" i="11"/>
  <c r="AE48" i="11"/>
  <c r="AE49" i="11"/>
  <c r="AE50" i="11"/>
  <c r="AE51" i="11"/>
  <c r="AE52" i="11"/>
  <c r="AE53" i="11"/>
  <c r="AE54" i="11"/>
  <c r="AE55" i="11"/>
  <c r="AE56" i="11"/>
  <c r="AE58" i="11"/>
  <c r="AE59" i="11"/>
  <c r="AE60" i="11"/>
  <c r="AE61" i="11"/>
  <c r="AE62" i="11"/>
  <c r="AE63" i="11"/>
  <c r="AE64" i="11"/>
  <c r="AE65" i="11"/>
  <c r="AE66" i="11"/>
  <c r="AE67" i="11"/>
  <c r="AE68" i="11"/>
  <c r="AE70" i="11"/>
  <c r="AE71" i="11"/>
  <c r="AE72" i="11"/>
  <c r="AE73" i="11"/>
  <c r="AE74" i="11"/>
  <c r="AE75" i="11"/>
  <c r="AE76" i="11"/>
  <c r="AE77" i="11"/>
  <c r="AE78" i="11"/>
  <c r="AE79" i="11"/>
  <c r="AD8" i="11"/>
  <c r="AM9" i="11"/>
  <c r="AO9" i="11" s="1"/>
  <c r="AM10" i="11"/>
  <c r="AO10" i="11" s="1"/>
  <c r="AM11" i="11"/>
  <c r="AO11" i="11" s="1"/>
  <c r="AM12" i="11"/>
  <c r="AO12" i="11" s="1"/>
  <c r="AM13" i="11"/>
  <c r="AO13" i="11" s="1"/>
  <c r="AM14" i="11"/>
  <c r="AM15" i="11"/>
  <c r="AO15" i="11" s="1"/>
  <c r="AM16" i="11"/>
  <c r="AO16" i="11" s="1"/>
  <c r="AM17" i="11"/>
  <c r="AO17" i="11" s="1"/>
  <c r="AM19" i="11"/>
  <c r="AM20" i="11"/>
  <c r="AO20" i="11" s="1"/>
  <c r="AM21" i="11"/>
  <c r="AM22" i="11"/>
  <c r="AM23" i="11"/>
  <c r="AM24" i="11"/>
  <c r="AO24" i="11" s="1"/>
  <c r="AM25" i="11"/>
  <c r="AM26" i="11"/>
  <c r="AM27" i="11"/>
  <c r="AM28" i="11"/>
  <c r="AM29" i="11"/>
  <c r="AM30" i="11"/>
  <c r="AM31" i="11"/>
  <c r="AM32" i="11"/>
  <c r="AM34" i="11"/>
  <c r="AM35" i="11"/>
  <c r="AM36" i="11"/>
  <c r="AM37" i="11"/>
  <c r="AM38" i="11"/>
  <c r="AM39" i="11"/>
  <c r="AM40" i="11"/>
  <c r="AM41" i="11"/>
  <c r="AM42" i="11"/>
  <c r="AM43" i="11"/>
  <c r="AM44" i="11"/>
  <c r="AM46" i="11"/>
  <c r="AM47" i="11"/>
  <c r="AM48" i="11"/>
  <c r="AO48" i="11" s="1"/>
  <c r="AM49" i="11"/>
  <c r="AM50" i="11"/>
  <c r="AM51" i="11"/>
  <c r="AM52" i="11"/>
  <c r="AM53" i="11"/>
  <c r="AM54" i="11"/>
  <c r="AM55" i="11"/>
  <c r="AM56" i="11"/>
  <c r="AO56" i="11" s="1"/>
  <c r="AM58" i="11"/>
  <c r="AM59" i="11"/>
  <c r="AM60" i="11"/>
  <c r="AM61" i="11"/>
  <c r="AM62" i="11"/>
  <c r="AM63" i="11"/>
  <c r="AM64" i="11"/>
  <c r="AM65" i="11"/>
  <c r="AO65" i="11" s="1"/>
  <c r="AM66" i="11"/>
  <c r="AM67" i="11"/>
  <c r="AM68" i="11"/>
  <c r="AM70" i="11"/>
  <c r="AM71" i="11"/>
  <c r="AM72" i="11"/>
  <c r="AM73" i="11"/>
  <c r="AM74" i="11"/>
  <c r="AO74" i="11" s="1"/>
  <c r="AM75" i="11"/>
  <c r="AM76" i="11"/>
  <c r="AM77" i="11"/>
  <c r="AM78" i="11"/>
  <c r="AM79" i="11"/>
  <c r="AD9" i="11"/>
  <c r="AF9" i="11" s="1"/>
  <c r="AD10" i="11"/>
  <c r="AF10" i="11" s="1"/>
  <c r="AD11" i="11"/>
  <c r="AF11" i="11" s="1"/>
  <c r="AD12" i="11"/>
  <c r="AF12" i="11" s="1"/>
  <c r="AD13" i="11"/>
  <c r="AD14" i="11"/>
  <c r="AD15" i="11"/>
  <c r="AF15" i="11" s="1"/>
  <c r="AD16" i="11"/>
  <c r="AD17" i="11"/>
  <c r="AF17" i="11" s="1"/>
  <c r="AD19" i="11"/>
  <c r="AD20" i="11"/>
  <c r="AF20" i="11" s="1"/>
  <c r="AD21" i="11"/>
  <c r="AF21" i="11" s="1"/>
  <c r="AD22" i="11"/>
  <c r="AD23" i="11"/>
  <c r="AD24" i="11"/>
  <c r="AF24" i="11" s="1"/>
  <c r="AD25" i="11"/>
  <c r="AD26" i="11"/>
  <c r="AF26" i="11" s="1"/>
  <c r="AD27" i="11"/>
  <c r="AF27" i="11" s="1"/>
  <c r="AD28" i="11"/>
  <c r="AF28" i="11" s="1"/>
  <c r="AD29" i="11"/>
  <c r="AF29" i="11" s="1"/>
  <c r="AD30" i="11"/>
  <c r="AD31" i="11"/>
  <c r="AD32" i="11"/>
  <c r="AF32" i="11" s="1"/>
  <c r="AD34" i="11"/>
  <c r="AD35" i="11"/>
  <c r="AF35" i="11" s="1"/>
  <c r="AD36" i="11"/>
  <c r="AF36" i="11" s="1"/>
  <c r="AD37" i="11"/>
  <c r="AF37" i="11" s="1"/>
  <c r="AD38" i="11"/>
  <c r="AF38" i="11" s="1"/>
  <c r="AD39" i="11"/>
  <c r="AD40" i="11"/>
  <c r="AD41" i="11"/>
  <c r="AF41" i="11" s="1"/>
  <c r="AD42" i="11"/>
  <c r="AD43" i="11"/>
  <c r="AF43" i="11" s="1"/>
  <c r="AD44" i="11"/>
  <c r="AF44" i="11" s="1"/>
  <c r="AD46" i="11"/>
  <c r="AD47" i="11"/>
  <c r="AF47" i="11" s="1"/>
  <c r="AD48" i="11"/>
  <c r="AD49" i="11"/>
  <c r="AD50" i="11"/>
  <c r="AF50" i="11" s="1"/>
  <c r="AD51" i="11"/>
  <c r="AD52" i="11"/>
  <c r="AF52" i="11" s="1"/>
  <c r="AD53" i="11"/>
  <c r="AF53" i="11" s="1"/>
  <c r="AD54" i="11"/>
  <c r="AF54" i="11" s="1"/>
  <c r="AD55" i="11"/>
  <c r="AF55" i="11" s="1"/>
  <c r="AD56" i="11"/>
  <c r="AD58" i="11"/>
  <c r="AD59" i="11"/>
  <c r="AF59" i="11" s="1"/>
  <c r="AD60" i="11"/>
  <c r="AD61" i="11"/>
  <c r="AF61" i="11" s="1"/>
  <c r="AD62" i="11"/>
  <c r="AF62" i="11" s="1"/>
  <c r="AD63" i="11"/>
  <c r="AF63" i="11" s="1"/>
  <c r="AD64" i="11"/>
  <c r="AF64" i="11" s="1"/>
  <c r="AD65" i="11"/>
  <c r="AD66" i="11"/>
  <c r="AD67" i="11"/>
  <c r="AF67" i="11" s="1"/>
  <c r="AD68" i="11"/>
  <c r="AD70" i="11"/>
  <c r="AD71" i="11"/>
  <c r="AF71" i="11" s="1"/>
  <c r="AD72" i="11"/>
  <c r="AF72" i="11" s="1"/>
  <c r="AD73" i="11"/>
  <c r="AF73" i="11" s="1"/>
  <c r="AD74" i="11"/>
  <c r="AD75" i="11"/>
  <c r="AD76" i="11"/>
  <c r="AF76" i="11" s="1"/>
  <c r="AD77" i="11"/>
  <c r="AD78" i="11"/>
  <c r="AF78" i="11" s="1"/>
  <c r="AD79" i="11"/>
  <c r="AF79" i="11" s="1"/>
  <c r="AO71" i="11" l="1"/>
  <c r="AO79" i="11"/>
  <c r="AO39" i="11"/>
  <c r="AO30" i="11"/>
  <c r="AO22" i="11"/>
  <c r="AO62" i="11"/>
  <c r="AO53" i="11"/>
  <c r="AO44" i="11"/>
  <c r="AO36" i="11"/>
  <c r="AO27" i="11"/>
  <c r="AF74" i="11"/>
  <c r="AF65" i="11"/>
  <c r="AF56" i="11"/>
  <c r="AF48" i="11"/>
  <c r="AF39" i="11"/>
  <c r="AF30" i="11"/>
  <c r="AF22" i="11"/>
  <c r="AF13" i="11"/>
  <c r="AO76" i="11"/>
  <c r="AO67" i="11"/>
  <c r="AO59" i="11"/>
  <c r="AO50" i="11"/>
  <c r="AO41" i="11"/>
  <c r="AO32" i="11"/>
  <c r="AO55" i="11"/>
  <c r="AO47" i="11"/>
  <c r="AO38" i="11"/>
  <c r="AF68" i="11"/>
  <c r="AF51" i="11"/>
  <c r="AF16" i="11"/>
  <c r="AF25" i="11"/>
  <c r="AF77" i="11"/>
  <c r="AF60" i="11"/>
  <c r="AF42" i="11"/>
  <c r="AF75" i="11"/>
  <c r="AF66" i="11"/>
  <c r="AF49" i="11"/>
  <c r="AF40" i="11"/>
  <c r="AF31" i="11"/>
  <c r="AF23" i="11"/>
  <c r="AF14" i="11"/>
  <c r="AO29" i="11"/>
  <c r="AO21" i="11"/>
  <c r="AO43" i="11"/>
  <c r="AO61" i="11"/>
  <c r="AO23" i="11"/>
  <c r="AO14" i="11"/>
  <c r="AO52" i="11"/>
  <c r="AO78" i="11"/>
  <c r="AO64" i="11"/>
  <c r="AO35" i="11"/>
  <c r="AO73" i="11"/>
  <c r="AO72" i="11"/>
  <c r="AO63" i="11"/>
  <c r="AO54" i="11"/>
  <c r="AO37" i="11"/>
  <c r="AO28" i="11"/>
  <c r="AO26" i="11"/>
  <c r="AO77" i="11"/>
  <c r="AO68" i="11"/>
  <c r="AO60" i="11"/>
  <c r="AO51" i="11"/>
  <c r="AO42" i="11"/>
  <c r="AO25" i="11"/>
  <c r="AO75" i="11"/>
  <c r="AO66" i="11"/>
  <c r="AO49" i="11"/>
  <c r="AO40" i="11"/>
  <c r="AO31" i="11"/>
  <c r="AF58" i="11"/>
  <c r="AD69" i="11"/>
  <c r="AM57" i="11"/>
  <c r="AO46" i="11"/>
  <c r="AM33" i="11"/>
  <c r="AO19" i="11"/>
  <c r="AF46" i="11"/>
  <c r="AD57" i="11"/>
  <c r="AM80" i="11"/>
  <c r="AO70" i="11"/>
  <c r="AF19" i="11"/>
  <c r="AD33" i="11"/>
  <c r="AM45" i="11"/>
  <c r="AO34" i="11"/>
  <c r="AF70" i="11"/>
  <c r="AD80" i="11"/>
  <c r="AF34" i="11"/>
  <c r="AD45" i="11"/>
  <c r="AO58" i="11"/>
  <c r="AM69" i="11"/>
  <c r="AE69" i="11"/>
  <c r="AN33" i="11"/>
  <c r="AN80" i="11"/>
  <c r="AF8" i="11"/>
  <c r="AD18" i="11"/>
  <c r="AN45" i="11"/>
  <c r="AE57" i="11"/>
  <c r="AN18" i="11"/>
  <c r="AE33" i="11"/>
  <c r="AN69" i="11"/>
  <c r="AE80" i="11"/>
  <c r="AE45" i="11"/>
  <c r="AO8" i="11"/>
  <c r="AM18" i="11"/>
  <c r="AE18" i="11"/>
  <c r="AN57" i="11"/>
  <c r="K475" i="8"/>
  <c r="M475" i="8"/>
  <c r="N475" i="8"/>
  <c r="K448" i="8"/>
  <c r="M448" i="8"/>
  <c r="N448" i="8"/>
  <c r="K304" i="8"/>
  <c r="M304" i="8"/>
  <c r="N304" i="8"/>
  <c r="K209" i="8"/>
  <c r="M209" i="8"/>
  <c r="N209" i="8"/>
  <c r="K72" i="8"/>
  <c r="M72" i="8"/>
  <c r="N72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137" i="8"/>
  <c r="N42" i="8"/>
  <c r="N43" i="8"/>
  <c r="N44" i="8"/>
  <c r="N45" i="8"/>
  <c r="N46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615" i="8"/>
  <c r="N88" i="8"/>
  <c r="N89" i="8"/>
  <c r="N90" i="8"/>
  <c r="N91" i="8"/>
  <c r="N92" i="8"/>
  <c r="N93" i="8"/>
  <c r="N94" i="8"/>
  <c r="N95" i="8"/>
  <c r="N96" i="8"/>
  <c r="N97" i="8"/>
  <c r="N513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8" i="8"/>
  <c r="N139" i="8"/>
  <c r="N140" i="8"/>
  <c r="N141" i="8"/>
  <c r="N142" i="8"/>
  <c r="N143" i="8"/>
  <c r="N144" i="8"/>
  <c r="N47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10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5" i="8"/>
  <c r="N307" i="8"/>
  <c r="N308" i="8"/>
  <c r="N309" i="8"/>
  <c r="N310" i="8"/>
  <c r="N311" i="8"/>
  <c r="N306" i="8"/>
  <c r="N312" i="8"/>
  <c r="N313" i="8"/>
  <c r="N314" i="8"/>
  <c r="N315" i="8"/>
  <c r="N316" i="8"/>
  <c r="N317" i="8"/>
  <c r="N318" i="8"/>
  <c r="N319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321" i="8"/>
  <c r="N516" i="8"/>
  <c r="N517" i="8"/>
  <c r="N518" i="8"/>
  <c r="N519" i="8"/>
  <c r="N520" i="8"/>
  <c r="N521" i="8"/>
  <c r="N522" i="8"/>
  <c r="N523" i="8"/>
  <c r="N526" i="8"/>
  <c r="N524" i="8"/>
  <c r="N525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6" i="8"/>
  <c r="N549" i="8"/>
  <c r="N550" i="8"/>
  <c r="N557" i="8"/>
  <c r="N552" i="8"/>
  <c r="N551" i="8"/>
  <c r="N553" i="8"/>
  <c r="N554" i="8"/>
  <c r="N555" i="8"/>
  <c r="N556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74" i="8"/>
  <c r="N575" i="8"/>
  <c r="N576" i="8"/>
  <c r="N577" i="8"/>
  <c r="N578" i="8"/>
  <c r="N579" i="8"/>
  <c r="N580" i="8"/>
  <c r="N581" i="8"/>
  <c r="N582" i="8"/>
  <c r="N583" i="8"/>
  <c r="N584" i="8"/>
  <c r="N585" i="8"/>
  <c r="N586" i="8"/>
  <c r="N587" i="8"/>
  <c r="N588" i="8"/>
  <c r="N589" i="8"/>
  <c r="N590" i="8"/>
  <c r="N591" i="8"/>
  <c r="N592" i="8"/>
  <c r="N593" i="8"/>
  <c r="N594" i="8"/>
  <c r="N595" i="8"/>
  <c r="N596" i="8"/>
  <c r="N597" i="8"/>
  <c r="N598" i="8"/>
  <c r="N599" i="8"/>
  <c r="N600" i="8"/>
  <c r="N601" i="8"/>
  <c r="N602" i="8"/>
  <c r="N603" i="8"/>
  <c r="N604" i="8"/>
  <c r="N605" i="8"/>
  <c r="N606" i="8"/>
  <c r="N607" i="8"/>
  <c r="N608" i="8"/>
  <c r="N609" i="8"/>
  <c r="N610" i="8"/>
  <c r="N611" i="8"/>
  <c r="N612" i="8"/>
  <c r="N613" i="8"/>
  <c r="N614" i="8"/>
  <c r="N616" i="8"/>
  <c r="N617" i="8"/>
  <c r="N618" i="8"/>
  <c r="N619" i="8"/>
  <c r="N620" i="8"/>
  <c r="N621" i="8"/>
  <c r="N622" i="8"/>
  <c r="N623" i="8"/>
  <c r="N624" i="8"/>
  <c r="N625" i="8"/>
  <c r="N626" i="8"/>
  <c r="N627" i="8"/>
  <c r="N628" i="8"/>
  <c r="N629" i="8"/>
  <c r="N630" i="8"/>
  <c r="N63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N648" i="8"/>
  <c r="N649" i="8"/>
  <c r="N650" i="8"/>
  <c r="N651" i="8"/>
  <c r="N652" i="8"/>
  <c r="N653" i="8"/>
  <c r="N654" i="8"/>
  <c r="N655" i="8"/>
  <c r="N656" i="8"/>
  <c r="N657" i="8"/>
  <c r="N658" i="8"/>
  <c r="N659" i="8"/>
  <c r="N660" i="8"/>
  <c r="N663" i="8"/>
  <c r="N664" i="8"/>
  <c r="N665" i="8"/>
  <c r="N666" i="8"/>
  <c r="N667" i="8"/>
  <c r="N8" i="8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3" i="10"/>
  <c r="L34" i="10"/>
  <c r="L35" i="10"/>
  <c r="L36" i="10"/>
  <c r="L37" i="10"/>
  <c r="L38" i="10"/>
  <c r="L39" i="10"/>
  <c r="L40" i="10"/>
  <c r="L41" i="10"/>
  <c r="L42" i="10"/>
  <c r="L43" i="10"/>
  <c r="L45" i="10"/>
  <c r="L46" i="10"/>
  <c r="L47" i="10"/>
  <c r="L48" i="10"/>
  <c r="L49" i="10"/>
  <c r="L50" i="10"/>
  <c r="L51" i="10"/>
  <c r="L52" i="10"/>
  <c r="L53" i="10"/>
  <c r="L54" i="10"/>
  <c r="L55" i="10"/>
  <c r="L57" i="10"/>
  <c r="L58" i="10"/>
  <c r="L59" i="10"/>
  <c r="L60" i="10"/>
  <c r="L61" i="10"/>
  <c r="L62" i="10"/>
  <c r="L63" i="10"/>
  <c r="L64" i="10"/>
  <c r="L65" i="10"/>
  <c r="L66" i="10"/>
  <c r="L67" i="10"/>
  <c r="L69" i="10"/>
  <c r="L70" i="10"/>
  <c r="L71" i="10"/>
  <c r="L72" i="10"/>
  <c r="L73" i="10"/>
  <c r="L74" i="10"/>
  <c r="L75" i="10"/>
  <c r="L76" i="10"/>
  <c r="L77" i="10"/>
  <c r="L78" i="10"/>
  <c r="O8" i="10"/>
  <c r="O9" i="10"/>
  <c r="O10" i="10"/>
  <c r="O11" i="10"/>
  <c r="O12" i="10"/>
  <c r="O13" i="10"/>
  <c r="O14" i="10"/>
  <c r="O15" i="10"/>
  <c r="O16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3" i="10"/>
  <c r="O34" i="10"/>
  <c r="O35" i="10"/>
  <c r="O36" i="10"/>
  <c r="O37" i="10"/>
  <c r="O38" i="10"/>
  <c r="O39" i="10"/>
  <c r="O40" i="10"/>
  <c r="O41" i="10"/>
  <c r="O42" i="10"/>
  <c r="O43" i="10"/>
  <c r="O45" i="10"/>
  <c r="O46" i="10"/>
  <c r="O47" i="10"/>
  <c r="O48" i="10"/>
  <c r="O49" i="10"/>
  <c r="O50" i="10"/>
  <c r="O51" i="10"/>
  <c r="O52" i="10"/>
  <c r="O53" i="10"/>
  <c r="O54" i="10"/>
  <c r="O55" i="10"/>
  <c r="O57" i="10"/>
  <c r="O58" i="10"/>
  <c r="O59" i="10"/>
  <c r="O60" i="10"/>
  <c r="O61" i="10"/>
  <c r="O62" i="10"/>
  <c r="O63" i="10"/>
  <c r="O64" i="10"/>
  <c r="O65" i="10"/>
  <c r="O66" i="10"/>
  <c r="O67" i="10"/>
  <c r="O69" i="10"/>
  <c r="O70" i="10"/>
  <c r="O71" i="10"/>
  <c r="O72" i="10"/>
  <c r="O73" i="10"/>
  <c r="O74" i="10"/>
  <c r="O75" i="10"/>
  <c r="O76" i="10"/>
  <c r="O77" i="10"/>
  <c r="O78" i="10"/>
  <c r="O7" i="10"/>
  <c r="E13" i="3"/>
  <c r="E14" i="3"/>
  <c r="E15" i="3"/>
  <c r="E16" i="3"/>
  <c r="E11" i="3"/>
  <c r="E12" i="3"/>
  <c r="L8" i="10"/>
  <c r="L9" i="10"/>
  <c r="L10" i="10"/>
  <c r="L11" i="10"/>
  <c r="L12" i="10"/>
  <c r="L13" i="10"/>
  <c r="L14" i="10"/>
  <c r="L15" i="10"/>
  <c r="L16" i="10"/>
  <c r="L7" i="10"/>
  <c r="K359" i="8"/>
  <c r="M359" i="8"/>
  <c r="K360" i="8"/>
  <c r="M360" i="8"/>
  <c r="K361" i="8"/>
  <c r="M361" i="8"/>
  <c r="K362" i="8"/>
  <c r="M362" i="8"/>
  <c r="K244" i="8"/>
  <c r="M244" i="8"/>
  <c r="K245" i="8"/>
  <c r="M245" i="8"/>
  <c r="K246" i="8"/>
  <c r="M246" i="8"/>
  <c r="K161" i="8"/>
  <c r="M161" i="8"/>
  <c r="K121" i="8"/>
  <c r="M121" i="8"/>
  <c r="K353" i="8"/>
  <c r="M353" i="8"/>
  <c r="K354" i="8"/>
  <c r="M354" i="8"/>
  <c r="K355" i="8"/>
  <c r="M355" i="8"/>
  <c r="K356" i="8"/>
  <c r="M356" i="8"/>
  <c r="K357" i="8"/>
  <c r="M357" i="8"/>
  <c r="K358" i="8"/>
  <c r="M358" i="8"/>
  <c r="K239" i="8"/>
  <c r="M239" i="8"/>
  <c r="K240" i="8"/>
  <c r="M240" i="8"/>
  <c r="K241" i="8"/>
  <c r="M241" i="8"/>
  <c r="K242" i="8"/>
  <c r="M242" i="8"/>
  <c r="K243" i="8"/>
  <c r="M243" i="8"/>
  <c r="K450" i="8"/>
  <c r="M450" i="8"/>
  <c r="K451" i="8"/>
  <c r="M451" i="8"/>
  <c r="K452" i="8"/>
  <c r="M452" i="8"/>
  <c r="K289" i="8"/>
  <c r="M289" i="8"/>
  <c r="K290" i="8"/>
  <c r="M290" i="8"/>
  <c r="K195" i="8"/>
  <c r="M195" i="8"/>
  <c r="K594" i="8"/>
  <c r="M594" i="8"/>
  <c r="K593" i="8"/>
  <c r="M593" i="8"/>
  <c r="K551" i="8"/>
  <c r="M551" i="8"/>
  <c r="AF45" i="11" l="1"/>
  <c r="AF69" i="11"/>
  <c r="AF18" i="11"/>
  <c r="AF33" i="11"/>
  <c r="AO18" i="11"/>
  <c r="AF80" i="11"/>
  <c r="AF57" i="11"/>
  <c r="AO69" i="11"/>
  <c r="AO33" i="11"/>
  <c r="AO80" i="11"/>
  <c r="AO57" i="11"/>
  <c r="AD81" i="11"/>
  <c r="AE81" i="11"/>
  <c r="AO45" i="11"/>
  <c r="AN81" i="11"/>
  <c r="AM81" i="11"/>
  <c r="O17" i="10"/>
  <c r="L17" i="10"/>
  <c r="L79" i="10"/>
  <c r="O68" i="10"/>
  <c r="L44" i="10"/>
  <c r="L68" i="10"/>
  <c r="O56" i="10"/>
  <c r="O32" i="10"/>
  <c r="O79" i="10"/>
  <c r="L56" i="10"/>
  <c r="O44" i="10"/>
  <c r="L32" i="10"/>
  <c r="K334" i="8"/>
  <c r="M334" i="8"/>
  <c r="K330" i="8"/>
  <c r="M330" i="8"/>
  <c r="K329" i="8"/>
  <c r="M329" i="8"/>
  <c r="K327" i="8"/>
  <c r="M327" i="8"/>
  <c r="M324" i="8"/>
  <c r="K324" i="8"/>
  <c r="E324" i="8"/>
  <c r="K220" i="8"/>
  <c r="M220" i="8"/>
  <c r="K219" i="8"/>
  <c r="M219" i="8"/>
  <c r="M213" i="8"/>
  <c r="K213" i="8"/>
  <c r="E213" i="8"/>
  <c r="K110" i="8"/>
  <c r="M110" i="8"/>
  <c r="K153" i="8"/>
  <c r="M153" i="8"/>
  <c r="K154" i="8"/>
  <c r="M154" i="8"/>
  <c r="K150" i="8"/>
  <c r="M150" i="8"/>
  <c r="K151" i="8"/>
  <c r="M151" i="8"/>
  <c r="K148" i="8"/>
  <c r="M148" i="8"/>
  <c r="K149" i="8"/>
  <c r="M149" i="8"/>
  <c r="K105" i="8"/>
  <c r="M105" i="8"/>
  <c r="K103" i="8"/>
  <c r="M103" i="8"/>
  <c r="K104" i="8"/>
  <c r="M104" i="8"/>
  <c r="K66" i="8"/>
  <c r="M66" i="8"/>
  <c r="K67" i="8"/>
  <c r="M67" i="8"/>
  <c r="K65" i="8"/>
  <c r="M65" i="8"/>
  <c r="K58" i="8"/>
  <c r="M58" i="8"/>
  <c r="K59" i="8"/>
  <c r="M59" i="8"/>
  <c r="K55" i="8"/>
  <c r="M55" i="8"/>
  <c r="K53" i="8"/>
  <c r="M53" i="8"/>
  <c r="K54" i="8"/>
  <c r="M54" i="8"/>
  <c r="K23" i="8"/>
  <c r="M23" i="8"/>
  <c r="K24" i="8"/>
  <c r="M24" i="8"/>
  <c r="K17" i="8"/>
  <c r="M17" i="8"/>
  <c r="K18" i="8"/>
  <c r="M18" i="8"/>
  <c r="K15" i="8"/>
  <c r="M15" i="8"/>
  <c r="K14" i="8"/>
  <c r="M14" i="8"/>
  <c r="AF81" i="11" l="1"/>
  <c r="AO81" i="11"/>
  <c r="L80" i="10"/>
  <c r="O80" i="10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M9" i="8"/>
  <c r="K9" i="8"/>
  <c r="E9" i="8"/>
  <c r="N662" i="8"/>
  <c r="N515" i="8"/>
  <c r="N323" i="8"/>
  <c r="N212" i="8"/>
  <c r="N146" i="8"/>
  <c r="N99" i="8"/>
  <c r="N49" i="8"/>
  <c r="N548" i="8"/>
  <c r="K62" i="8"/>
  <c r="M62" i="8"/>
  <c r="F661" i="8"/>
  <c r="N661" i="8" s="1"/>
  <c r="B662" i="8"/>
  <c r="F547" i="8"/>
  <c r="N547" i="8" s="1"/>
  <c r="B548" i="8"/>
  <c r="F514" i="8"/>
  <c r="N514" i="8" s="1"/>
  <c r="B515" i="8"/>
  <c r="F322" i="8"/>
  <c r="N322" i="8" s="1"/>
  <c r="B323" i="8"/>
  <c r="F211" i="8"/>
  <c r="N211" i="8" s="1"/>
  <c r="B212" i="8"/>
  <c r="F145" i="8"/>
  <c r="N145" i="8" s="1"/>
  <c r="B146" i="8"/>
  <c r="F98" i="8"/>
  <c r="N98" i="8" s="1"/>
  <c r="B99" i="8"/>
  <c r="F48" i="8"/>
  <c r="N48" i="8" s="1"/>
  <c r="B49" i="8"/>
  <c r="F6" i="8"/>
  <c r="B7" i="8"/>
  <c r="A50" i="8" l="1"/>
  <c r="M667" i="8"/>
  <c r="K667" i="8"/>
  <c r="E667" i="8"/>
  <c r="M666" i="8"/>
  <c r="K666" i="8"/>
  <c r="E666" i="8"/>
  <c r="M665" i="8"/>
  <c r="K665" i="8"/>
  <c r="E665" i="8"/>
  <c r="M664" i="8"/>
  <c r="K664" i="8"/>
  <c r="E664" i="8"/>
  <c r="M663" i="8"/>
  <c r="K663" i="8"/>
  <c r="E663" i="8"/>
  <c r="M660" i="8"/>
  <c r="K660" i="8"/>
  <c r="M659" i="8"/>
  <c r="K659" i="8"/>
  <c r="E659" i="8"/>
  <c r="M658" i="8"/>
  <c r="K658" i="8"/>
  <c r="E658" i="8"/>
  <c r="M657" i="8"/>
  <c r="K657" i="8"/>
  <c r="E657" i="8"/>
  <c r="M656" i="8"/>
  <c r="K656" i="8"/>
  <c r="E656" i="8"/>
  <c r="M655" i="8"/>
  <c r="K655" i="8"/>
  <c r="E655" i="8"/>
  <c r="M654" i="8"/>
  <c r="K654" i="8"/>
  <c r="E654" i="8"/>
  <c r="M653" i="8"/>
  <c r="K653" i="8"/>
  <c r="E653" i="8"/>
  <c r="M652" i="8"/>
  <c r="K652" i="8"/>
  <c r="E652" i="8"/>
  <c r="M651" i="8"/>
  <c r="K651" i="8"/>
  <c r="E651" i="8"/>
  <c r="M650" i="8"/>
  <c r="K650" i="8"/>
  <c r="E650" i="8"/>
  <c r="M649" i="8"/>
  <c r="K649" i="8"/>
  <c r="E649" i="8"/>
  <c r="M648" i="8"/>
  <c r="K648" i="8"/>
  <c r="E648" i="8"/>
  <c r="M647" i="8"/>
  <c r="K647" i="8"/>
  <c r="E647" i="8"/>
  <c r="M646" i="8"/>
  <c r="K646" i="8"/>
  <c r="E646" i="8"/>
  <c r="M645" i="8"/>
  <c r="K645" i="8"/>
  <c r="E645" i="8"/>
  <c r="M644" i="8"/>
  <c r="K644" i="8"/>
  <c r="E644" i="8"/>
  <c r="M643" i="8"/>
  <c r="K643" i="8"/>
  <c r="E643" i="8"/>
  <c r="M642" i="8"/>
  <c r="K642" i="8"/>
  <c r="E642" i="8"/>
  <c r="M641" i="8"/>
  <c r="K641" i="8"/>
  <c r="E641" i="8"/>
  <c r="M640" i="8"/>
  <c r="K640" i="8"/>
  <c r="E640" i="8"/>
  <c r="M639" i="8"/>
  <c r="K639" i="8"/>
  <c r="E639" i="8"/>
  <c r="M638" i="8"/>
  <c r="K638" i="8"/>
  <c r="E638" i="8"/>
  <c r="M637" i="8"/>
  <c r="K637" i="8"/>
  <c r="E637" i="8"/>
  <c r="M636" i="8"/>
  <c r="K636" i="8"/>
  <c r="E636" i="8"/>
  <c r="M635" i="8"/>
  <c r="K635" i="8"/>
  <c r="E635" i="8"/>
  <c r="M634" i="8"/>
  <c r="K634" i="8"/>
  <c r="E634" i="8"/>
  <c r="M633" i="8"/>
  <c r="K633" i="8"/>
  <c r="E633" i="8"/>
  <c r="M632" i="8"/>
  <c r="K632" i="8"/>
  <c r="E632" i="8"/>
  <c r="M631" i="8"/>
  <c r="K631" i="8"/>
  <c r="E631" i="8"/>
  <c r="M630" i="8"/>
  <c r="K630" i="8"/>
  <c r="E630" i="8"/>
  <c r="M629" i="8"/>
  <c r="K629" i="8"/>
  <c r="E629" i="8"/>
  <c r="M628" i="8"/>
  <c r="K628" i="8"/>
  <c r="E628" i="8"/>
  <c r="M627" i="8"/>
  <c r="K627" i="8"/>
  <c r="E627" i="8"/>
  <c r="M626" i="8"/>
  <c r="K626" i="8"/>
  <c r="E626" i="8"/>
  <c r="M625" i="8"/>
  <c r="K625" i="8"/>
  <c r="E625" i="8"/>
  <c r="M624" i="8"/>
  <c r="K624" i="8"/>
  <c r="E624" i="8"/>
  <c r="M623" i="8"/>
  <c r="K623" i="8"/>
  <c r="E623" i="8"/>
  <c r="M622" i="8"/>
  <c r="K622" i="8"/>
  <c r="E622" i="8"/>
  <c r="M621" i="8"/>
  <c r="K621" i="8"/>
  <c r="E621" i="8"/>
  <c r="M620" i="8"/>
  <c r="K620" i="8"/>
  <c r="E620" i="8"/>
  <c r="M619" i="8"/>
  <c r="K619" i="8"/>
  <c r="E619" i="8"/>
  <c r="M618" i="8"/>
  <c r="K618" i="8"/>
  <c r="E618" i="8"/>
  <c r="M617" i="8"/>
  <c r="K617" i="8"/>
  <c r="E617" i="8"/>
  <c r="M616" i="8"/>
  <c r="K616" i="8"/>
  <c r="E616" i="8"/>
  <c r="M614" i="8"/>
  <c r="K614" i="8"/>
  <c r="E614" i="8"/>
  <c r="M613" i="8"/>
  <c r="K613" i="8"/>
  <c r="E613" i="8"/>
  <c r="M612" i="8"/>
  <c r="K612" i="8"/>
  <c r="E612" i="8"/>
  <c r="M611" i="8"/>
  <c r="K611" i="8"/>
  <c r="E611" i="8"/>
  <c r="M610" i="8"/>
  <c r="K610" i="8"/>
  <c r="E610" i="8"/>
  <c r="M609" i="8"/>
  <c r="K609" i="8"/>
  <c r="E609" i="8"/>
  <c r="M608" i="8"/>
  <c r="K608" i="8"/>
  <c r="M607" i="8"/>
  <c r="K607" i="8"/>
  <c r="M606" i="8"/>
  <c r="K606" i="8"/>
  <c r="M605" i="8"/>
  <c r="K605" i="8"/>
  <c r="M604" i="8"/>
  <c r="K604" i="8"/>
  <c r="M603" i="8"/>
  <c r="K603" i="8"/>
  <c r="M602" i="8"/>
  <c r="K602" i="8"/>
  <c r="M601" i="8"/>
  <c r="K601" i="8"/>
  <c r="M600" i="8"/>
  <c r="K600" i="8"/>
  <c r="M599" i="8"/>
  <c r="K599" i="8"/>
  <c r="E599" i="8"/>
  <c r="M598" i="8"/>
  <c r="K598" i="8"/>
  <c r="E598" i="8"/>
  <c r="M597" i="8"/>
  <c r="K597" i="8"/>
  <c r="E597" i="8"/>
  <c r="M596" i="8"/>
  <c r="K596" i="8"/>
  <c r="E596" i="8"/>
  <c r="M595" i="8"/>
  <c r="K595" i="8"/>
  <c r="E595" i="8"/>
  <c r="M592" i="8"/>
  <c r="K592" i="8"/>
  <c r="E592" i="8"/>
  <c r="M591" i="8"/>
  <c r="K591" i="8"/>
  <c r="E591" i="8"/>
  <c r="M590" i="8"/>
  <c r="K590" i="8"/>
  <c r="E590" i="8"/>
  <c r="M589" i="8"/>
  <c r="K589" i="8"/>
  <c r="E589" i="8"/>
  <c r="M588" i="8"/>
  <c r="K588" i="8"/>
  <c r="E588" i="8"/>
  <c r="M587" i="8"/>
  <c r="K587" i="8"/>
  <c r="E587" i="8"/>
  <c r="M586" i="8"/>
  <c r="K586" i="8"/>
  <c r="E586" i="8"/>
  <c r="M585" i="8"/>
  <c r="K585" i="8"/>
  <c r="E585" i="8"/>
  <c r="M584" i="8"/>
  <c r="K584" i="8"/>
  <c r="E584" i="8"/>
  <c r="M583" i="8"/>
  <c r="K583" i="8"/>
  <c r="E583" i="8"/>
  <c r="M582" i="8"/>
  <c r="K582" i="8"/>
  <c r="E582" i="8"/>
  <c r="M581" i="8"/>
  <c r="K581" i="8"/>
  <c r="E581" i="8"/>
  <c r="M580" i="8"/>
  <c r="K580" i="8"/>
  <c r="E580" i="8"/>
  <c r="M579" i="8"/>
  <c r="K579" i="8"/>
  <c r="E579" i="8"/>
  <c r="M578" i="8"/>
  <c r="K578" i="8"/>
  <c r="E578" i="8"/>
  <c r="M577" i="8"/>
  <c r="K577" i="8"/>
  <c r="E577" i="8"/>
  <c r="M576" i="8"/>
  <c r="K576" i="8"/>
  <c r="E576" i="8"/>
  <c r="M575" i="8"/>
  <c r="K575" i="8"/>
  <c r="E575" i="8"/>
  <c r="M574" i="8"/>
  <c r="K574" i="8"/>
  <c r="E574" i="8"/>
  <c r="M573" i="8"/>
  <c r="K573" i="8"/>
  <c r="E573" i="8"/>
  <c r="M572" i="8"/>
  <c r="K572" i="8"/>
  <c r="E572" i="8"/>
  <c r="M571" i="8"/>
  <c r="K571" i="8"/>
  <c r="E571" i="8"/>
  <c r="M570" i="8"/>
  <c r="K570" i="8"/>
  <c r="E570" i="8"/>
  <c r="M569" i="8"/>
  <c r="K569" i="8"/>
  <c r="E569" i="8"/>
  <c r="M568" i="8"/>
  <c r="K568" i="8"/>
  <c r="E568" i="8"/>
  <c r="M567" i="8"/>
  <c r="K567" i="8"/>
  <c r="E567" i="8"/>
  <c r="M566" i="8"/>
  <c r="K566" i="8"/>
  <c r="E566" i="8"/>
  <c r="M565" i="8"/>
  <c r="K565" i="8"/>
  <c r="E565" i="8"/>
  <c r="M564" i="8"/>
  <c r="K564" i="8"/>
  <c r="E564" i="8"/>
  <c r="M563" i="8"/>
  <c r="K563" i="8"/>
  <c r="E563" i="8"/>
  <c r="M562" i="8"/>
  <c r="K562" i="8"/>
  <c r="E562" i="8"/>
  <c r="M561" i="8"/>
  <c r="K561" i="8"/>
  <c r="E561" i="8"/>
  <c r="M560" i="8"/>
  <c r="K560" i="8"/>
  <c r="E560" i="8"/>
  <c r="M559" i="8"/>
  <c r="K559" i="8"/>
  <c r="E559" i="8"/>
  <c r="M558" i="8"/>
  <c r="K558" i="8"/>
  <c r="E558" i="8"/>
  <c r="M556" i="8"/>
  <c r="K556" i="8"/>
  <c r="E556" i="8"/>
  <c r="M555" i="8"/>
  <c r="K555" i="8"/>
  <c r="E555" i="8"/>
  <c r="M554" i="8"/>
  <c r="K554" i="8"/>
  <c r="E554" i="8"/>
  <c r="M553" i="8"/>
  <c r="K553" i="8"/>
  <c r="E553" i="8"/>
  <c r="M552" i="8"/>
  <c r="K552" i="8"/>
  <c r="E552" i="8"/>
  <c r="M557" i="8"/>
  <c r="K557" i="8"/>
  <c r="E557" i="8"/>
  <c r="M550" i="8"/>
  <c r="K550" i="8"/>
  <c r="E550" i="8"/>
  <c r="M549" i="8"/>
  <c r="K549" i="8"/>
  <c r="E549" i="8"/>
  <c r="M546" i="8"/>
  <c r="K546" i="8"/>
  <c r="E546" i="8"/>
  <c r="M544" i="8"/>
  <c r="K544" i="8"/>
  <c r="E544" i="8"/>
  <c r="M543" i="8"/>
  <c r="K543" i="8"/>
  <c r="E543" i="8"/>
  <c r="M542" i="8"/>
  <c r="K542" i="8"/>
  <c r="E542" i="8"/>
  <c r="M541" i="8"/>
  <c r="K541" i="8"/>
  <c r="E541" i="8"/>
  <c r="M540" i="8"/>
  <c r="K540" i="8"/>
  <c r="E540" i="8"/>
  <c r="M539" i="8"/>
  <c r="K539" i="8"/>
  <c r="E539" i="8"/>
  <c r="M538" i="8"/>
  <c r="K538" i="8"/>
  <c r="E538" i="8"/>
  <c r="M537" i="8"/>
  <c r="K537" i="8"/>
  <c r="E537" i="8"/>
  <c r="M536" i="8"/>
  <c r="K536" i="8"/>
  <c r="E536" i="8"/>
  <c r="M535" i="8"/>
  <c r="K535" i="8"/>
  <c r="E535" i="8"/>
  <c r="M534" i="8"/>
  <c r="K534" i="8"/>
  <c r="E534" i="8"/>
  <c r="M533" i="8"/>
  <c r="K533" i="8"/>
  <c r="E533" i="8"/>
  <c r="M532" i="8"/>
  <c r="K532" i="8"/>
  <c r="E532" i="8"/>
  <c r="M531" i="8"/>
  <c r="K531" i="8"/>
  <c r="E531" i="8"/>
  <c r="M530" i="8"/>
  <c r="K530" i="8"/>
  <c r="E530" i="8"/>
  <c r="M529" i="8"/>
  <c r="K529" i="8"/>
  <c r="E529" i="8"/>
  <c r="M528" i="8"/>
  <c r="K528" i="8"/>
  <c r="E528" i="8"/>
  <c r="M527" i="8"/>
  <c r="K527" i="8"/>
  <c r="E527" i="8"/>
  <c r="M525" i="8"/>
  <c r="K525" i="8"/>
  <c r="E525" i="8"/>
  <c r="M524" i="8"/>
  <c r="K524" i="8"/>
  <c r="E524" i="8"/>
  <c r="M526" i="8"/>
  <c r="K526" i="8"/>
  <c r="E526" i="8"/>
  <c r="M523" i="8"/>
  <c r="K523" i="8"/>
  <c r="E523" i="8"/>
  <c r="K522" i="8"/>
  <c r="E522" i="8"/>
  <c r="M521" i="8"/>
  <c r="K521" i="8"/>
  <c r="E521" i="8"/>
  <c r="M520" i="8"/>
  <c r="K520" i="8"/>
  <c r="E520" i="8"/>
  <c r="M519" i="8"/>
  <c r="K519" i="8"/>
  <c r="E519" i="8"/>
  <c r="M518" i="8"/>
  <c r="K518" i="8"/>
  <c r="E518" i="8"/>
  <c r="M517" i="8"/>
  <c r="K517" i="8"/>
  <c r="E517" i="8"/>
  <c r="M516" i="8"/>
  <c r="K516" i="8"/>
  <c r="E516" i="8"/>
  <c r="M321" i="8"/>
  <c r="K321" i="8"/>
  <c r="M512" i="8"/>
  <c r="K512" i="8"/>
  <c r="M511" i="8"/>
  <c r="K511" i="8"/>
  <c r="E511" i="8"/>
  <c r="M510" i="8"/>
  <c r="K510" i="8"/>
  <c r="E510" i="8"/>
  <c r="M509" i="8"/>
  <c r="K509" i="8"/>
  <c r="E509" i="8"/>
  <c r="M508" i="8"/>
  <c r="K508" i="8"/>
  <c r="E508" i="8"/>
  <c r="M507" i="8"/>
  <c r="K507" i="8"/>
  <c r="E507" i="8"/>
  <c r="M506" i="8"/>
  <c r="K506" i="8"/>
  <c r="E506" i="8"/>
  <c r="M505" i="8"/>
  <c r="K505" i="8"/>
  <c r="E505" i="8"/>
  <c r="M504" i="8"/>
  <c r="K504" i="8"/>
  <c r="E504" i="8"/>
  <c r="M503" i="8"/>
  <c r="K503" i="8"/>
  <c r="E503" i="8"/>
  <c r="M502" i="8"/>
  <c r="K502" i="8"/>
  <c r="E502" i="8"/>
  <c r="M501" i="8"/>
  <c r="K501" i="8"/>
  <c r="E501" i="8"/>
  <c r="M500" i="8"/>
  <c r="K500" i="8"/>
  <c r="E500" i="8"/>
  <c r="M499" i="8"/>
  <c r="K499" i="8"/>
  <c r="E499" i="8"/>
  <c r="M498" i="8"/>
  <c r="K498" i="8"/>
  <c r="E498" i="8"/>
  <c r="M497" i="8"/>
  <c r="K497" i="8"/>
  <c r="E497" i="8"/>
  <c r="M496" i="8"/>
  <c r="K496" i="8"/>
  <c r="E496" i="8"/>
  <c r="M495" i="8"/>
  <c r="K495" i="8"/>
  <c r="E495" i="8"/>
  <c r="M494" i="8"/>
  <c r="K494" i="8"/>
  <c r="E494" i="8"/>
  <c r="M493" i="8"/>
  <c r="K493" i="8"/>
  <c r="E493" i="8"/>
  <c r="M492" i="8"/>
  <c r="K492" i="8"/>
  <c r="E492" i="8"/>
  <c r="M491" i="8"/>
  <c r="K491" i="8"/>
  <c r="E491" i="8"/>
  <c r="M490" i="8"/>
  <c r="K490" i="8"/>
  <c r="E490" i="8"/>
  <c r="M489" i="8"/>
  <c r="K489" i="8"/>
  <c r="E489" i="8"/>
  <c r="M488" i="8"/>
  <c r="K488" i="8"/>
  <c r="E488" i="8"/>
  <c r="M487" i="8"/>
  <c r="K487" i="8"/>
  <c r="E487" i="8"/>
  <c r="M486" i="8"/>
  <c r="K486" i="8"/>
  <c r="E486" i="8"/>
  <c r="M485" i="8"/>
  <c r="K485" i="8"/>
  <c r="E485" i="8"/>
  <c r="M484" i="8"/>
  <c r="K484" i="8"/>
  <c r="E484" i="8"/>
  <c r="M483" i="8"/>
  <c r="K483" i="8"/>
  <c r="E483" i="8"/>
  <c r="M482" i="8"/>
  <c r="K482" i="8"/>
  <c r="E482" i="8"/>
  <c r="M481" i="8"/>
  <c r="K481" i="8"/>
  <c r="E481" i="8"/>
  <c r="M480" i="8"/>
  <c r="K480" i="8"/>
  <c r="E480" i="8"/>
  <c r="M479" i="8"/>
  <c r="K479" i="8"/>
  <c r="E479" i="8"/>
  <c r="M478" i="8"/>
  <c r="K478" i="8"/>
  <c r="E478" i="8"/>
  <c r="M477" i="8"/>
  <c r="K477" i="8"/>
  <c r="E477" i="8"/>
  <c r="M476" i="8"/>
  <c r="K476" i="8"/>
  <c r="E476" i="8"/>
  <c r="M474" i="8"/>
  <c r="K474" i="8"/>
  <c r="E474" i="8"/>
  <c r="M473" i="8"/>
  <c r="K473" i="8"/>
  <c r="E473" i="8"/>
  <c r="M472" i="8"/>
  <c r="K472" i="8"/>
  <c r="E472" i="8"/>
  <c r="M471" i="8"/>
  <c r="K471" i="8"/>
  <c r="E471" i="8"/>
  <c r="M470" i="8"/>
  <c r="K470" i="8"/>
  <c r="E470" i="8"/>
  <c r="M469" i="8"/>
  <c r="K469" i="8"/>
  <c r="E469" i="8"/>
  <c r="M468" i="8"/>
  <c r="K468" i="8"/>
  <c r="E468" i="8"/>
  <c r="M467" i="8"/>
  <c r="K467" i="8"/>
  <c r="E467" i="8"/>
  <c r="M466" i="8"/>
  <c r="K466" i="8"/>
  <c r="E466" i="8"/>
  <c r="M465" i="8"/>
  <c r="K465" i="8"/>
  <c r="E465" i="8"/>
  <c r="M464" i="8"/>
  <c r="K464" i="8"/>
  <c r="E464" i="8"/>
  <c r="M463" i="8"/>
  <c r="K463" i="8"/>
  <c r="E463" i="8"/>
  <c r="M462" i="8"/>
  <c r="K462" i="8"/>
  <c r="E462" i="8"/>
  <c r="M461" i="8"/>
  <c r="K461" i="8"/>
  <c r="E461" i="8"/>
  <c r="M460" i="8"/>
  <c r="K460" i="8"/>
  <c r="E460" i="8"/>
  <c r="M459" i="8"/>
  <c r="K459" i="8"/>
  <c r="E459" i="8"/>
  <c r="M458" i="8"/>
  <c r="K458" i="8"/>
  <c r="E458" i="8"/>
  <c r="M457" i="8"/>
  <c r="K457" i="8"/>
  <c r="E457" i="8"/>
  <c r="M456" i="8"/>
  <c r="K456" i="8"/>
  <c r="E456" i="8"/>
  <c r="M455" i="8"/>
  <c r="K455" i="8"/>
  <c r="E455" i="8"/>
  <c r="M454" i="8"/>
  <c r="K454" i="8"/>
  <c r="E454" i="8"/>
  <c r="M453" i="8"/>
  <c r="K453" i="8"/>
  <c r="E453" i="8"/>
  <c r="M449" i="8"/>
  <c r="K449" i="8"/>
  <c r="E449" i="8"/>
  <c r="M447" i="8"/>
  <c r="K447" i="8"/>
  <c r="E447" i="8"/>
  <c r="M446" i="8"/>
  <c r="K446" i="8"/>
  <c r="E446" i="8"/>
  <c r="M445" i="8"/>
  <c r="K445" i="8"/>
  <c r="E445" i="8"/>
  <c r="M444" i="8"/>
  <c r="K444" i="8"/>
  <c r="E444" i="8"/>
  <c r="M443" i="8"/>
  <c r="K443" i="8"/>
  <c r="E443" i="8"/>
  <c r="M442" i="8"/>
  <c r="K442" i="8"/>
  <c r="E442" i="8"/>
  <c r="M441" i="8"/>
  <c r="K441" i="8"/>
  <c r="E441" i="8"/>
  <c r="M440" i="8"/>
  <c r="K440" i="8"/>
  <c r="E440" i="8"/>
  <c r="M439" i="8"/>
  <c r="K439" i="8"/>
  <c r="E439" i="8"/>
  <c r="M438" i="8"/>
  <c r="K438" i="8"/>
  <c r="E438" i="8"/>
  <c r="M437" i="8"/>
  <c r="K437" i="8"/>
  <c r="E437" i="8"/>
  <c r="M436" i="8"/>
  <c r="K436" i="8"/>
  <c r="E436" i="8"/>
  <c r="M435" i="8"/>
  <c r="K435" i="8"/>
  <c r="E435" i="8"/>
  <c r="M434" i="8"/>
  <c r="K434" i="8"/>
  <c r="E434" i="8"/>
  <c r="M433" i="8"/>
  <c r="K433" i="8"/>
  <c r="E433" i="8"/>
  <c r="M432" i="8"/>
  <c r="K432" i="8"/>
  <c r="E432" i="8"/>
  <c r="M431" i="8"/>
  <c r="K431" i="8"/>
  <c r="E431" i="8"/>
  <c r="M430" i="8"/>
  <c r="K430" i="8"/>
  <c r="E430" i="8"/>
  <c r="M429" i="8"/>
  <c r="K429" i="8"/>
  <c r="E429" i="8"/>
  <c r="M428" i="8"/>
  <c r="K428" i="8"/>
  <c r="E428" i="8"/>
  <c r="M427" i="8"/>
  <c r="K427" i="8"/>
  <c r="E427" i="8"/>
  <c r="M426" i="8"/>
  <c r="K426" i="8"/>
  <c r="E426" i="8"/>
  <c r="M425" i="8"/>
  <c r="K425" i="8"/>
  <c r="E425" i="8"/>
  <c r="M424" i="8"/>
  <c r="K424" i="8"/>
  <c r="E424" i="8"/>
  <c r="M423" i="8"/>
  <c r="K423" i="8"/>
  <c r="E423" i="8"/>
  <c r="M422" i="8"/>
  <c r="K422" i="8"/>
  <c r="E422" i="8"/>
  <c r="M421" i="8"/>
  <c r="K421" i="8"/>
  <c r="E421" i="8"/>
  <c r="M420" i="8"/>
  <c r="K420" i="8"/>
  <c r="E420" i="8"/>
  <c r="M419" i="8"/>
  <c r="K419" i="8"/>
  <c r="E419" i="8"/>
  <c r="M418" i="8"/>
  <c r="K418" i="8"/>
  <c r="E418" i="8"/>
  <c r="M417" i="8"/>
  <c r="K417" i="8"/>
  <c r="E417" i="8"/>
  <c r="M416" i="8"/>
  <c r="K416" i="8"/>
  <c r="E416" i="8"/>
  <c r="M415" i="8"/>
  <c r="K415" i="8"/>
  <c r="E415" i="8"/>
  <c r="M414" i="8"/>
  <c r="K414" i="8"/>
  <c r="E414" i="8"/>
  <c r="M413" i="8"/>
  <c r="K413" i="8"/>
  <c r="E413" i="8"/>
  <c r="M412" i="8"/>
  <c r="K412" i="8"/>
  <c r="E412" i="8"/>
  <c r="M411" i="8"/>
  <c r="K411" i="8"/>
  <c r="E411" i="8"/>
  <c r="M410" i="8"/>
  <c r="K410" i="8"/>
  <c r="E410" i="8"/>
  <c r="M409" i="8"/>
  <c r="K409" i="8"/>
  <c r="E409" i="8"/>
  <c r="M408" i="8"/>
  <c r="K408" i="8"/>
  <c r="E408" i="8"/>
  <c r="M407" i="8"/>
  <c r="K407" i="8"/>
  <c r="M406" i="8"/>
  <c r="K406" i="8"/>
  <c r="M405" i="8"/>
  <c r="K405" i="8"/>
  <c r="M404" i="8"/>
  <c r="K404" i="8"/>
  <c r="M403" i="8"/>
  <c r="K403" i="8"/>
  <c r="M402" i="8"/>
  <c r="K402" i="8"/>
  <c r="M401" i="8"/>
  <c r="K401" i="8"/>
  <c r="E401" i="8"/>
  <c r="M400" i="8"/>
  <c r="K400" i="8"/>
  <c r="E400" i="8"/>
  <c r="M399" i="8"/>
  <c r="K399" i="8"/>
  <c r="E399" i="8"/>
  <c r="M398" i="8"/>
  <c r="K398" i="8"/>
  <c r="E398" i="8"/>
  <c r="M397" i="8"/>
  <c r="K397" i="8"/>
  <c r="M396" i="8"/>
  <c r="K396" i="8"/>
  <c r="M395" i="8"/>
  <c r="K395" i="8"/>
  <c r="M394" i="8"/>
  <c r="K394" i="8"/>
  <c r="E394" i="8"/>
  <c r="M393" i="8"/>
  <c r="K393" i="8"/>
  <c r="E393" i="8"/>
  <c r="M392" i="8"/>
  <c r="K392" i="8"/>
  <c r="E392" i="8"/>
  <c r="M391" i="8"/>
  <c r="K391" i="8"/>
  <c r="E391" i="8"/>
  <c r="M390" i="8"/>
  <c r="K390" i="8"/>
  <c r="E390" i="8"/>
  <c r="M389" i="8"/>
  <c r="K389" i="8"/>
  <c r="E389" i="8"/>
  <c r="M388" i="8"/>
  <c r="K388" i="8"/>
  <c r="E388" i="8"/>
  <c r="M387" i="8"/>
  <c r="K387" i="8"/>
  <c r="E387" i="8"/>
  <c r="M386" i="8"/>
  <c r="K386" i="8"/>
  <c r="E386" i="8"/>
  <c r="M385" i="8"/>
  <c r="K385" i="8"/>
  <c r="E385" i="8"/>
  <c r="M384" i="8"/>
  <c r="K384" i="8"/>
  <c r="E384" i="8"/>
  <c r="M383" i="8"/>
  <c r="K383" i="8"/>
  <c r="E383" i="8"/>
  <c r="M382" i="8"/>
  <c r="K382" i="8"/>
  <c r="E382" i="8"/>
  <c r="M381" i="8"/>
  <c r="K381" i="8"/>
  <c r="E381" i="8"/>
  <c r="M380" i="8"/>
  <c r="K380" i="8"/>
  <c r="E380" i="8"/>
  <c r="M379" i="8"/>
  <c r="K379" i="8"/>
  <c r="E379" i="8"/>
  <c r="M378" i="8"/>
  <c r="K378" i="8"/>
  <c r="E378" i="8"/>
  <c r="M377" i="8"/>
  <c r="K377" i="8"/>
  <c r="E377" i="8"/>
  <c r="M376" i="8"/>
  <c r="K376" i="8"/>
  <c r="E376" i="8"/>
  <c r="M375" i="8"/>
  <c r="K375" i="8"/>
  <c r="E375" i="8"/>
  <c r="M374" i="8"/>
  <c r="K374" i="8"/>
  <c r="E374" i="8"/>
  <c r="M373" i="8"/>
  <c r="K373" i="8"/>
  <c r="E373" i="8"/>
  <c r="M372" i="8"/>
  <c r="K372" i="8"/>
  <c r="E372" i="8"/>
  <c r="M371" i="8"/>
  <c r="K371" i="8"/>
  <c r="E371" i="8"/>
  <c r="M370" i="8"/>
  <c r="K370" i="8"/>
  <c r="E370" i="8"/>
  <c r="M369" i="8"/>
  <c r="K369" i="8"/>
  <c r="E369" i="8"/>
  <c r="M368" i="8"/>
  <c r="K368" i="8"/>
  <c r="E368" i="8"/>
  <c r="M367" i="8"/>
  <c r="K367" i="8"/>
  <c r="E367" i="8"/>
  <c r="M366" i="8"/>
  <c r="K366" i="8"/>
  <c r="E366" i="8"/>
  <c r="M365" i="8"/>
  <c r="K365" i="8"/>
  <c r="E365" i="8"/>
  <c r="M364" i="8"/>
  <c r="K364" i="8"/>
  <c r="E364" i="8"/>
  <c r="M363" i="8"/>
  <c r="K363" i="8"/>
  <c r="E363" i="8"/>
  <c r="M352" i="8"/>
  <c r="K352" i="8"/>
  <c r="E352" i="8"/>
  <c r="M351" i="8"/>
  <c r="K351" i="8"/>
  <c r="E351" i="8"/>
  <c r="M350" i="8"/>
  <c r="K350" i="8"/>
  <c r="E350" i="8"/>
  <c r="M349" i="8"/>
  <c r="K349" i="8"/>
  <c r="E349" i="8"/>
  <c r="M348" i="8"/>
  <c r="K348" i="8"/>
  <c r="E348" i="8"/>
  <c r="M347" i="8"/>
  <c r="K347" i="8"/>
  <c r="E347" i="8"/>
  <c r="M346" i="8"/>
  <c r="K346" i="8"/>
  <c r="E346" i="8"/>
  <c r="M345" i="8"/>
  <c r="K345" i="8"/>
  <c r="E345" i="8"/>
  <c r="M344" i="8"/>
  <c r="K344" i="8"/>
  <c r="E344" i="8"/>
  <c r="M343" i="8"/>
  <c r="K343" i="8"/>
  <c r="E343" i="8"/>
  <c r="M342" i="8"/>
  <c r="K342" i="8"/>
  <c r="E342" i="8"/>
  <c r="M341" i="8"/>
  <c r="K341" i="8"/>
  <c r="E341" i="8"/>
  <c r="M340" i="8"/>
  <c r="K340" i="8"/>
  <c r="E340" i="8"/>
  <c r="M339" i="8"/>
  <c r="K339" i="8"/>
  <c r="E339" i="8"/>
  <c r="M338" i="8"/>
  <c r="K338" i="8"/>
  <c r="E338" i="8"/>
  <c r="M337" i="8"/>
  <c r="K337" i="8"/>
  <c r="E337" i="8"/>
  <c r="M336" i="8"/>
  <c r="K336" i="8"/>
  <c r="E336" i="8"/>
  <c r="M335" i="8"/>
  <c r="K335" i="8"/>
  <c r="E335" i="8"/>
  <c r="M333" i="8"/>
  <c r="K333" i="8"/>
  <c r="E333" i="8"/>
  <c r="M332" i="8"/>
  <c r="K332" i="8"/>
  <c r="E332" i="8"/>
  <c r="M331" i="8"/>
  <c r="K331" i="8"/>
  <c r="E331" i="8"/>
  <c r="M328" i="8"/>
  <c r="K328" i="8"/>
  <c r="E328" i="8"/>
  <c r="M326" i="8"/>
  <c r="K326" i="8"/>
  <c r="E326" i="8"/>
  <c r="M325" i="8"/>
  <c r="K325" i="8"/>
  <c r="E325" i="8"/>
  <c r="M319" i="8"/>
  <c r="K319" i="8"/>
  <c r="E319" i="8"/>
  <c r="M318" i="8"/>
  <c r="K318" i="8"/>
  <c r="E318" i="8"/>
  <c r="M317" i="8"/>
  <c r="K317" i="8"/>
  <c r="E317" i="8"/>
  <c r="M316" i="8"/>
  <c r="K316" i="8"/>
  <c r="E316" i="8"/>
  <c r="M315" i="8"/>
  <c r="K315" i="8"/>
  <c r="E315" i="8"/>
  <c r="M314" i="8"/>
  <c r="K314" i="8"/>
  <c r="E314" i="8"/>
  <c r="M313" i="8"/>
  <c r="K313" i="8"/>
  <c r="E313" i="8"/>
  <c r="M312" i="8"/>
  <c r="K312" i="8"/>
  <c r="E312" i="8"/>
  <c r="M306" i="8"/>
  <c r="K306" i="8"/>
  <c r="E306" i="8"/>
  <c r="M311" i="8"/>
  <c r="K311" i="8"/>
  <c r="E311" i="8"/>
  <c r="M310" i="8"/>
  <c r="K310" i="8"/>
  <c r="E310" i="8"/>
  <c r="M309" i="8"/>
  <c r="K309" i="8"/>
  <c r="E309" i="8"/>
  <c r="M308" i="8"/>
  <c r="K308" i="8"/>
  <c r="E308" i="8"/>
  <c r="M307" i="8"/>
  <c r="K307" i="8"/>
  <c r="E307" i="8"/>
  <c r="M305" i="8"/>
  <c r="K305" i="8"/>
  <c r="E305" i="8"/>
  <c r="M303" i="8"/>
  <c r="K303" i="8"/>
  <c r="E303" i="8"/>
  <c r="M302" i="8"/>
  <c r="K302" i="8"/>
  <c r="E302" i="8"/>
  <c r="M301" i="8"/>
  <c r="K301" i="8"/>
  <c r="E301" i="8"/>
  <c r="M300" i="8"/>
  <c r="K300" i="8"/>
  <c r="E300" i="8"/>
  <c r="M299" i="8"/>
  <c r="K299" i="8"/>
  <c r="E299" i="8"/>
  <c r="M298" i="8"/>
  <c r="K298" i="8"/>
  <c r="E298" i="8"/>
  <c r="M297" i="8"/>
  <c r="K297" i="8"/>
  <c r="E297" i="8"/>
  <c r="M296" i="8"/>
  <c r="K296" i="8"/>
  <c r="E296" i="8"/>
  <c r="M295" i="8"/>
  <c r="K295" i="8"/>
  <c r="E295" i="8"/>
  <c r="M294" i="8"/>
  <c r="K294" i="8"/>
  <c r="E294" i="8"/>
  <c r="M293" i="8"/>
  <c r="K293" i="8"/>
  <c r="E293" i="8"/>
  <c r="M292" i="8"/>
  <c r="K292" i="8"/>
  <c r="E292" i="8"/>
  <c r="M291" i="8"/>
  <c r="K291" i="8"/>
  <c r="E291" i="8"/>
  <c r="M288" i="8"/>
  <c r="K288" i="8"/>
  <c r="E288" i="8"/>
  <c r="M287" i="8"/>
  <c r="K287" i="8"/>
  <c r="E287" i="8"/>
  <c r="M286" i="8"/>
  <c r="K286" i="8"/>
  <c r="E286" i="8"/>
  <c r="M285" i="8"/>
  <c r="K285" i="8"/>
  <c r="E285" i="8"/>
  <c r="M284" i="8"/>
  <c r="K284" i="8"/>
  <c r="E284" i="8"/>
  <c r="M283" i="8"/>
  <c r="K283" i="8"/>
  <c r="E283" i="8"/>
  <c r="M282" i="8"/>
  <c r="K282" i="8"/>
  <c r="E282" i="8"/>
  <c r="M281" i="8"/>
  <c r="K281" i="8"/>
  <c r="E281" i="8"/>
  <c r="M280" i="8"/>
  <c r="K280" i="8"/>
  <c r="E280" i="8"/>
  <c r="M279" i="8"/>
  <c r="K279" i="8"/>
  <c r="E279" i="8"/>
  <c r="M278" i="8"/>
  <c r="K278" i="8"/>
  <c r="E278" i="8"/>
  <c r="M277" i="8"/>
  <c r="K277" i="8"/>
  <c r="E277" i="8"/>
  <c r="M276" i="8"/>
  <c r="K276" i="8"/>
  <c r="E276" i="8"/>
  <c r="M275" i="8"/>
  <c r="K275" i="8"/>
  <c r="E275" i="8"/>
  <c r="M274" i="8"/>
  <c r="K274" i="8"/>
  <c r="E274" i="8"/>
  <c r="M273" i="8"/>
  <c r="K273" i="8"/>
  <c r="E273" i="8"/>
  <c r="M272" i="8"/>
  <c r="K272" i="8"/>
  <c r="E272" i="8"/>
  <c r="M271" i="8"/>
  <c r="K271" i="8"/>
  <c r="E271" i="8"/>
  <c r="M270" i="8"/>
  <c r="K270" i="8"/>
  <c r="E270" i="8"/>
  <c r="M269" i="8"/>
  <c r="K269" i="8"/>
  <c r="E269" i="8"/>
  <c r="M268" i="8"/>
  <c r="K268" i="8"/>
  <c r="M267" i="8"/>
  <c r="K267" i="8"/>
  <c r="M266" i="8"/>
  <c r="K266" i="8"/>
  <c r="M265" i="8"/>
  <c r="K265" i="8"/>
  <c r="E265" i="8"/>
  <c r="M264" i="8"/>
  <c r="K264" i="8"/>
  <c r="E264" i="8"/>
  <c r="M263" i="8"/>
  <c r="K263" i="8"/>
  <c r="M262" i="8"/>
  <c r="K262" i="8"/>
  <c r="E262" i="8"/>
  <c r="M261" i="8"/>
  <c r="K261" i="8"/>
  <c r="E261" i="8"/>
  <c r="M260" i="8"/>
  <c r="K260" i="8"/>
  <c r="E260" i="8"/>
  <c r="M259" i="8"/>
  <c r="K259" i="8"/>
  <c r="E259" i="8"/>
  <c r="M258" i="8"/>
  <c r="K258" i="8"/>
  <c r="E258" i="8"/>
  <c r="M257" i="8"/>
  <c r="K257" i="8"/>
  <c r="E257" i="8"/>
  <c r="M256" i="8"/>
  <c r="K256" i="8"/>
  <c r="E256" i="8"/>
  <c r="M255" i="8"/>
  <c r="K255" i="8"/>
  <c r="E255" i="8"/>
  <c r="M254" i="8"/>
  <c r="K254" i="8"/>
  <c r="E254" i="8"/>
  <c r="M253" i="8"/>
  <c r="K253" i="8"/>
  <c r="E253" i="8"/>
  <c r="M252" i="8"/>
  <c r="K252" i="8"/>
  <c r="E252" i="8"/>
  <c r="M251" i="8"/>
  <c r="K251" i="8"/>
  <c r="E251" i="8"/>
  <c r="M250" i="8"/>
  <c r="K250" i="8"/>
  <c r="E250" i="8"/>
  <c r="M249" i="8"/>
  <c r="K249" i="8"/>
  <c r="E249" i="8"/>
  <c r="M248" i="8"/>
  <c r="K248" i="8"/>
  <c r="E248" i="8"/>
  <c r="M247" i="8"/>
  <c r="K247" i="8"/>
  <c r="E247" i="8"/>
  <c r="M238" i="8"/>
  <c r="K238" i="8"/>
  <c r="E238" i="8"/>
  <c r="M237" i="8"/>
  <c r="K237" i="8"/>
  <c r="E237" i="8"/>
  <c r="M236" i="8"/>
  <c r="K236" i="8"/>
  <c r="E236" i="8"/>
  <c r="M235" i="8"/>
  <c r="K235" i="8"/>
  <c r="E235" i="8"/>
  <c r="M234" i="8"/>
  <c r="K234" i="8"/>
  <c r="E234" i="8"/>
  <c r="M233" i="8"/>
  <c r="K233" i="8"/>
  <c r="E233" i="8"/>
  <c r="M232" i="8"/>
  <c r="K232" i="8"/>
  <c r="E232" i="8"/>
  <c r="M231" i="8"/>
  <c r="K231" i="8"/>
  <c r="E231" i="8"/>
  <c r="M230" i="8"/>
  <c r="K230" i="8"/>
  <c r="E230" i="8"/>
  <c r="M229" i="8"/>
  <c r="K229" i="8"/>
  <c r="E229" i="8"/>
  <c r="M228" i="8"/>
  <c r="K228" i="8"/>
  <c r="E228" i="8"/>
  <c r="M227" i="8"/>
  <c r="K227" i="8"/>
  <c r="M226" i="8"/>
  <c r="K226" i="8"/>
  <c r="E226" i="8"/>
  <c r="M225" i="8"/>
  <c r="K225" i="8"/>
  <c r="E225" i="8"/>
  <c r="M224" i="8"/>
  <c r="K224" i="8"/>
  <c r="E224" i="8"/>
  <c r="M223" i="8"/>
  <c r="K223" i="8"/>
  <c r="E223" i="8"/>
  <c r="M222" i="8"/>
  <c r="K222" i="8"/>
  <c r="E222" i="8"/>
  <c r="M221" i="8"/>
  <c r="K221" i="8"/>
  <c r="E221" i="8"/>
  <c r="M218" i="8"/>
  <c r="K218" i="8"/>
  <c r="E218" i="8"/>
  <c r="M217" i="8"/>
  <c r="K217" i="8"/>
  <c r="E217" i="8"/>
  <c r="M216" i="8"/>
  <c r="K216" i="8"/>
  <c r="E216" i="8"/>
  <c r="M215" i="8"/>
  <c r="K215" i="8"/>
  <c r="E215" i="8"/>
  <c r="M214" i="8"/>
  <c r="K214" i="8"/>
  <c r="E214" i="8"/>
  <c r="M210" i="8"/>
  <c r="K210" i="8"/>
  <c r="M208" i="8"/>
  <c r="K208" i="8"/>
  <c r="E208" i="8"/>
  <c r="M207" i="8"/>
  <c r="K207" i="8"/>
  <c r="E207" i="8"/>
  <c r="M206" i="8"/>
  <c r="K206" i="8"/>
  <c r="E206" i="8"/>
  <c r="M205" i="8"/>
  <c r="K205" i="8"/>
  <c r="E205" i="8"/>
  <c r="M204" i="8"/>
  <c r="K204" i="8"/>
  <c r="E204" i="8"/>
  <c r="M203" i="8"/>
  <c r="K203" i="8"/>
  <c r="E203" i="8"/>
  <c r="M202" i="8"/>
  <c r="K202" i="8"/>
  <c r="E202" i="8"/>
  <c r="M201" i="8"/>
  <c r="K201" i="8"/>
  <c r="E201" i="8"/>
  <c r="M200" i="8"/>
  <c r="K200" i="8"/>
  <c r="E200" i="8"/>
  <c r="M199" i="8"/>
  <c r="K199" i="8"/>
  <c r="E199" i="8"/>
  <c r="M198" i="8"/>
  <c r="K198" i="8"/>
  <c r="E198" i="8"/>
  <c r="M197" i="8"/>
  <c r="K197" i="8"/>
  <c r="E197" i="8"/>
  <c r="M196" i="8"/>
  <c r="K196" i="8"/>
  <c r="E196" i="8"/>
  <c r="M194" i="8"/>
  <c r="K194" i="8"/>
  <c r="E194" i="8"/>
  <c r="M193" i="8"/>
  <c r="K193" i="8"/>
  <c r="E193" i="8"/>
  <c r="M192" i="8"/>
  <c r="K192" i="8"/>
  <c r="E192" i="8"/>
  <c r="M191" i="8"/>
  <c r="K191" i="8"/>
  <c r="E191" i="8"/>
  <c r="M190" i="8"/>
  <c r="K190" i="8"/>
  <c r="E190" i="8"/>
  <c r="M189" i="8"/>
  <c r="K189" i="8"/>
  <c r="E189" i="8"/>
  <c r="M188" i="8"/>
  <c r="K188" i="8"/>
  <c r="E188" i="8"/>
  <c r="M187" i="8"/>
  <c r="K187" i="8"/>
  <c r="E187" i="8"/>
  <c r="M186" i="8"/>
  <c r="K186" i="8"/>
  <c r="E186" i="8"/>
  <c r="M185" i="8"/>
  <c r="K185" i="8"/>
  <c r="E185" i="8"/>
  <c r="M184" i="8"/>
  <c r="K184" i="8"/>
  <c r="E184" i="8"/>
  <c r="M183" i="8"/>
  <c r="K183" i="8"/>
  <c r="E183" i="8"/>
  <c r="M182" i="8"/>
  <c r="K182" i="8"/>
  <c r="E182" i="8"/>
  <c r="M181" i="8"/>
  <c r="K181" i="8"/>
  <c r="E181" i="8"/>
  <c r="M180" i="8"/>
  <c r="K180" i="8"/>
  <c r="E180" i="8"/>
  <c r="M179" i="8"/>
  <c r="K179" i="8"/>
  <c r="E179" i="8"/>
  <c r="M178" i="8"/>
  <c r="K178" i="8"/>
  <c r="M177" i="8"/>
  <c r="K177" i="8"/>
  <c r="M176" i="8"/>
  <c r="K176" i="8"/>
  <c r="M175" i="8"/>
  <c r="K175" i="8"/>
  <c r="M174" i="8"/>
  <c r="K174" i="8"/>
  <c r="E174" i="8"/>
  <c r="M173" i="8"/>
  <c r="K173" i="8"/>
  <c r="E173" i="8"/>
  <c r="M172" i="8"/>
  <c r="K172" i="8"/>
  <c r="E172" i="8"/>
  <c r="M170" i="8"/>
  <c r="K170" i="8"/>
  <c r="E170" i="8"/>
  <c r="M169" i="8"/>
  <c r="K169" i="8"/>
  <c r="E169" i="8"/>
  <c r="M168" i="8"/>
  <c r="K168" i="8"/>
  <c r="E168" i="8"/>
  <c r="M167" i="8"/>
  <c r="K167" i="8"/>
  <c r="E167" i="8"/>
  <c r="M166" i="8"/>
  <c r="K166" i="8"/>
  <c r="E166" i="8"/>
  <c r="M165" i="8"/>
  <c r="K165" i="8"/>
  <c r="E165" i="8"/>
  <c r="M164" i="8"/>
  <c r="K164" i="8"/>
  <c r="E164" i="8"/>
  <c r="M163" i="8"/>
  <c r="K163" i="8"/>
  <c r="E163" i="8"/>
  <c r="M162" i="8"/>
  <c r="K162" i="8"/>
  <c r="E162" i="8"/>
  <c r="M160" i="8"/>
  <c r="K160" i="8"/>
  <c r="E160" i="8"/>
  <c r="M159" i="8"/>
  <c r="K159" i="8"/>
  <c r="E159" i="8"/>
  <c r="M158" i="8"/>
  <c r="K158" i="8"/>
  <c r="E158" i="8"/>
  <c r="M157" i="8"/>
  <c r="K157" i="8"/>
  <c r="E157" i="8"/>
  <c r="M156" i="8"/>
  <c r="K156" i="8"/>
  <c r="E156" i="8"/>
  <c r="M155" i="8"/>
  <c r="K155" i="8"/>
  <c r="M152" i="8"/>
  <c r="K152" i="8"/>
  <c r="E152" i="8"/>
  <c r="M147" i="8"/>
  <c r="K147" i="8"/>
  <c r="E147" i="8"/>
  <c r="M47" i="8"/>
  <c r="K47" i="8"/>
  <c r="M144" i="8"/>
  <c r="K144" i="8"/>
  <c r="E144" i="8"/>
  <c r="M143" i="8"/>
  <c r="K143" i="8"/>
  <c r="E143" i="8"/>
  <c r="M142" i="8"/>
  <c r="K142" i="8"/>
  <c r="E142" i="8"/>
  <c r="M141" i="8"/>
  <c r="K141" i="8"/>
  <c r="E141" i="8"/>
  <c r="M140" i="8"/>
  <c r="K140" i="8"/>
  <c r="E140" i="8"/>
  <c r="M139" i="8"/>
  <c r="K139" i="8"/>
  <c r="E139" i="8"/>
  <c r="M138" i="8"/>
  <c r="K138" i="8"/>
  <c r="E138" i="8"/>
  <c r="M136" i="8"/>
  <c r="K136" i="8"/>
  <c r="E136" i="8"/>
  <c r="M135" i="8"/>
  <c r="K135" i="8"/>
  <c r="E135" i="8"/>
  <c r="M134" i="8"/>
  <c r="K134" i="8"/>
  <c r="E134" i="8"/>
  <c r="M133" i="8"/>
  <c r="K133" i="8"/>
  <c r="E133" i="8"/>
  <c r="M132" i="8"/>
  <c r="K132" i="8"/>
  <c r="E132" i="8"/>
  <c r="M131" i="8"/>
  <c r="K131" i="8"/>
  <c r="E131" i="8"/>
  <c r="M130" i="8"/>
  <c r="K130" i="8"/>
  <c r="E130" i="8"/>
  <c r="M129" i="8"/>
  <c r="K129" i="8"/>
  <c r="E129" i="8"/>
  <c r="M128" i="8"/>
  <c r="K128" i="8"/>
  <c r="E128" i="8"/>
  <c r="M127" i="8"/>
  <c r="K127" i="8"/>
  <c r="E127" i="8"/>
  <c r="M126" i="8"/>
  <c r="K126" i="8"/>
  <c r="E126" i="8"/>
  <c r="M125" i="8"/>
  <c r="K125" i="8"/>
  <c r="E125" i="8"/>
  <c r="M124" i="8"/>
  <c r="K124" i="8"/>
  <c r="E124" i="8"/>
  <c r="M123" i="8"/>
  <c r="K123" i="8"/>
  <c r="E123" i="8"/>
  <c r="M122" i="8"/>
  <c r="K122" i="8"/>
  <c r="E122" i="8"/>
  <c r="M120" i="8"/>
  <c r="K120" i="8"/>
  <c r="E120" i="8"/>
  <c r="M119" i="8"/>
  <c r="K119" i="8"/>
  <c r="E119" i="8"/>
  <c r="M118" i="8"/>
  <c r="K118" i="8"/>
  <c r="E118" i="8"/>
  <c r="M117" i="8"/>
  <c r="K117" i="8"/>
  <c r="E117" i="8"/>
  <c r="M116" i="8"/>
  <c r="K116" i="8"/>
  <c r="E116" i="8"/>
  <c r="M115" i="8"/>
  <c r="K115" i="8"/>
  <c r="E115" i="8"/>
  <c r="M114" i="8"/>
  <c r="K114" i="8"/>
  <c r="E114" i="8"/>
  <c r="M113" i="8"/>
  <c r="K113" i="8"/>
  <c r="E113" i="8"/>
  <c r="M112" i="8"/>
  <c r="K112" i="8"/>
  <c r="E112" i="8"/>
  <c r="M111" i="8"/>
  <c r="K111" i="8"/>
  <c r="E111" i="8"/>
  <c r="M109" i="8"/>
  <c r="K109" i="8"/>
  <c r="E109" i="8"/>
  <c r="M108" i="8"/>
  <c r="K108" i="8"/>
  <c r="E108" i="8"/>
  <c r="M107" i="8"/>
  <c r="K107" i="8"/>
  <c r="E107" i="8"/>
  <c r="M106" i="8"/>
  <c r="K106" i="8"/>
  <c r="E106" i="8"/>
  <c r="M102" i="8"/>
  <c r="K102" i="8"/>
  <c r="E102" i="8"/>
  <c r="M101" i="8"/>
  <c r="K101" i="8"/>
  <c r="E101" i="8"/>
  <c r="M100" i="8"/>
  <c r="K100" i="8"/>
  <c r="E100" i="8"/>
  <c r="M513" i="8"/>
  <c r="K513" i="8"/>
  <c r="E513" i="8"/>
  <c r="M97" i="8"/>
  <c r="K97" i="8"/>
  <c r="E97" i="8"/>
  <c r="M96" i="8"/>
  <c r="K96" i="8"/>
  <c r="E96" i="8"/>
  <c r="M95" i="8"/>
  <c r="K95" i="8"/>
  <c r="E95" i="8"/>
  <c r="M94" i="8"/>
  <c r="K94" i="8"/>
  <c r="E94" i="8"/>
  <c r="M93" i="8"/>
  <c r="K93" i="8"/>
  <c r="E93" i="8"/>
  <c r="M92" i="8"/>
  <c r="K92" i="8"/>
  <c r="E92" i="8"/>
  <c r="M91" i="8"/>
  <c r="K91" i="8"/>
  <c r="E91" i="8"/>
  <c r="M90" i="8"/>
  <c r="K90" i="8"/>
  <c r="E90" i="8"/>
  <c r="M89" i="8"/>
  <c r="K89" i="8"/>
  <c r="E89" i="8"/>
  <c r="M88" i="8"/>
  <c r="K88" i="8"/>
  <c r="E88" i="8"/>
  <c r="M615" i="8"/>
  <c r="K615" i="8"/>
  <c r="E615" i="8"/>
  <c r="M87" i="8"/>
  <c r="K87" i="8"/>
  <c r="E87" i="8"/>
  <c r="M86" i="8"/>
  <c r="K86" i="8"/>
  <c r="E86" i="8"/>
  <c r="M85" i="8"/>
  <c r="K85" i="8"/>
  <c r="M84" i="8"/>
  <c r="K84" i="8"/>
  <c r="E84" i="8"/>
  <c r="M83" i="8"/>
  <c r="K83" i="8"/>
  <c r="E83" i="8"/>
  <c r="M82" i="8"/>
  <c r="K82" i="8"/>
  <c r="E82" i="8"/>
  <c r="M81" i="8"/>
  <c r="K81" i="8"/>
  <c r="E81" i="8"/>
  <c r="M171" i="8"/>
  <c r="K171" i="8"/>
  <c r="E171" i="8"/>
  <c r="M80" i="8"/>
  <c r="K80" i="8"/>
  <c r="E80" i="8"/>
  <c r="M79" i="8"/>
  <c r="K79" i="8"/>
  <c r="E79" i="8"/>
  <c r="M78" i="8"/>
  <c r="K78" i="8"/>
  <c r="E78" i="8"/>
  <c r="M77" i="8"/>
  <c r="K77" i="8"/>
  <c r="E77" i="8"/>
  <c r="M76" i="8"/>
  <c r="K76" i="8"/>
  <c r="E76" i="8"/>
  <c r="M75" i="8"/>
  <c r="K75" i="8"/>
  <c r="E75" i="8"/>
  <c r="M74" i="8"/>
  <c r="K74" i="8"/>
  <c r="E74" i="8"/>
  <c r="M73" i="8"/>
  <c r="K73" i="8"/>
  <c r="E73" i="8"/>
  <c r="M71" i="8"/>
  <c r="K71" i="8"/>
  <c r="E71" i="8"/>
  <c r="M70" i="8"/>
  <c r="K70" i="8"/>
  <c r="M69" i="8"/>
  <c r="K69" i="8"/>
  <c r="M68" i="8"/>
  <c r="K68" i="8"/>
  <c r="M64" i="8"/>
  <c r="K64" i="8"/>
  <c r="E64" i="8"/>
  <c r="M63" i="8"/>
  <c r="K63" i="8"/>
  <c r="E63" i="8"/>
  <c r="M61" i="8"/>
  <c r="K61" i="8"/>
  <c r="E61" i="8"/>
  <c r="M60" i="8"/>
  <c r="K60" i="8"/>
  <c r="E60" i="8"/>
  <c r="M57" i="8"/>
  <c r="K57" i="8"/>
  <c r="M56" i="8"/>
  <c r="K56" i="8"/>
  <c r="E56" i="8"/>
  <c r="M52" i="8"/>
  <c r="K52" i="8"/>
  <c r="E52" i="8"/>
  <c r="M51" i="8"/>
  <c r="K51" i="8"/>
  <c r="E51" i="8"/>
  <c r="M50" i="8"/>
  <c r="K50" i="8"/>
  <c r="M46" i="8"/>
  <c r="K46" i="8"/>
  <c r="E46" i="8"/>
  <c r="M45" i="8"/>
  <c r="K45" i="8"/>
  <c r="E45" i="8"/>
  <c r="M44" i="8"/>
  <c r="K44" i="8"/>
  <c r="E44" i="8"/>
  <c r="M43" i="8"/>
  <c r="K43" i="8"/>
  <c r="E43" i="8"/>
  <c r="M42" i="8"/>
  <c r="K42" i="8"/>
  <c r="E42" i="8"/>
  <c r="M137" i="8"/>
  <c r="K137" i="8"/>
  <c r="E137" i="8"/>
  <c r="M41" i="8"/>
  <c r="K41" i="8"/>
  <c r="E41" i="8"/>
  <c r="M40" i="8"/>
  <c r="K40" i="8"/>
  <c r="E40" i="8"/>
  <c r="M39" i="8"/>
  <c r="K39" i="8"/>
  <c r="E39" i="8"/>
  <c r="M38" i="8"/>
  <c r="K38" i="8"/>
  <c r="E38" i="8"/>
  <c r="M37" i="8"/>
  <c r="K37" i="8"/>
  <c r="M36" i="8"/>
  <c r="K36" i="8"/>
  <c r="E36" i="8"/>
  <c r="M35" i="8"/>
  <c r="K35" i="8"/>
  <c r="E35" i="8"/>
  <c r="M34" i="8"/>
  <c r="K34" i="8"/>
  <c r="E34" i="8"/>
  <c r="M33" i="8"/>
  <c r="K33" i="8"/>
  <c r="E33" i="8"/>
  <c r="M32" i="8"/>
  <c r="K32" i="8"/>
  <c r="E32" i="8"/>
  <c r="M31" i="8"/>
  <c r="K31" i="8"/>
  <c r="E31" i="8"/>
  <c r="M30" i="8"/>
  <c r="K30" i="8"/>
  <c r="E30" i="8"/>
  <c r="M29" i="8"/>
  <c r="K29" i="8"/>
  <c r="E29" i="8"/>
  <c r="M28" i="8"/>
  <c r="K28" i="8"/>
  <c r="E28" i="8"/>
  <c r="M27" i="8"/>
  <c r="K27" i="8"/>
  <c r="E27" i="8"/>
  <c r="M26" i="8"/>
  <c r="K26" i="8"/>
  <c r="E26" i="8"/>
  <c r="M25" i="8"/>
  <c r="K25" i="8"/>
  <c r="M22" i="8"/>
  <c r="K22" i="8"/>
  <c r="E22" i="8"/>
  <c r="M21" i="8"/>
  <c r="K21" i="8"/>
  <c r="E21" i="8"/>
  <c r="M20" i="8"/>
  <c r="K20" i="8"/>
  <c r="E20" i="8"/>
  <c r="M19" i="8"/>
  <c r="K19" i="8"/>
  <c r="E19" i="8"/>
  <c r="M16" i="8"/>
  <c r="K16" i="8"/>
  <c r="M13" i="8"/>
  <c r="K13" i="8"/>
  <c r="E13" i="8"/>
  <c r="M12" i="8"/>
  <c r="K12" i="8"/>
  <c r="E12" i="8"/>
  <c r="M11" i="8"/>
  <c r="K11" i="8"/>
  <c r="E11" i="8"/>
  <c r="K10" i="8"/>
  <c r="E10" i="8"/>
  <c r="M8" i="8"/>
  <c r="K8" i="8"/>
  <c r="E8" i="8"/>
  <c r="AQ12" i="11" l="1"/>
  <c r="AQ21" i="11"/>
  <c r="AQ29" i="11"/>
  <c r="AQ13" i="11"/>
  <c r="AQ22" i="11"/>
  <c r="AQ30" i="11"/>
  <c r="AQ39" i="11"/>
  <c r="AQ48" i="11"/>
  <c r="AQ14" i="11"/>
  <c r="AQ23" i="11"/>
  <c r="AQ31" i="11"/>
  <c r="AQ40" i="11"/>
  <c r="AQ49" i="11"/>
  <c r="AQ15" i="11"/>
  <c r="AQ24" i="11"/>
  <c r="AQ32" i="11"/>
  <c r="AQ16" i="11"/>
  <c r="AQ25" i="11"/>
  <c r="AQ9" i="11"/>
  <c r="AQ17" i="11"/>
  <c r="AQ26" i="11"/>
  <c r="AQ35" i="11"/>
  <c r="AQ43" i="11"/>
  <c r="AQ52" i="11"/>
  <c r="AQ10" i="11"/>
  <c r="AQ19" i="11"/>
  <c r="AQ27" i="11"/>
  <c r="AQ36" i="11"/>
  <c r="AQ44" i="11"/>
  <c r="AQ11" i="11"/>
  <c r="AQ20" i="11"/>
  <c r="AG8" i="11"/>
  <c r="AA8" i="11"/>
  <c r="U8" i="11"/>
  <c r="O8" i="11"/>
  <c r="AP8" i="11"/>
  <c r="AJ8" i="11"/>
  <c r="X8" i="11"/>
  <c r="R8" i="11"/>
  <c r="L8" i="11"/>
  <c r="AP15" i="11"/>
  <c r="AP24" i="11"/>
  <c r="AP32" i="11"/>
  <c r="AP41" i="11"/>
  <c r="AP50" i="11"/>
  <c r="AP59" i="11"/>
  <c r="AP67" i="11"/>
  <c r="AP76" i="11"/>
  <c r="AJ11" i="11"/>
  <c r="AJ20" i="11"/>
  <c r="AJ28" i="11"/>
  <c r="AJ37" i="11"/>
  <c r="AJ46" i="11"/>
  <c r="AJ54" i="11"/>
  <c r="AJ63" i="11"/>
  <c r="AJ72" i="11"/>
  <c r="AG9" i="11"/>
  <c r="AG17" i="11"/>
  <c r="AG26" i="11"/>
  <c r="AG35" i="11"/>
  <c r="AG43" i="11"/>
  <c r="AG52" i="11"/>
  <c r="AG61" i="11"/>
  <c r="AG70" i="11"/>
  <c r="AG78" i="11"/>
  <c r="AA13" i="11"/>
  <c r="AA22" i="11"/>
  <c r="AA30" i="11"/>
  <c r="AA39" i="11"/>
  <c r="AA48" i="11"/>
  <c r="AA56" i="11"/>
  <c r="AA65" i="11"/>
  <c r="AA74" i="11"/>
  <c r="X11" i="11"/>
  <c r="X20" i="11"/>
  <c r="X28" i="11"/>
  <c r="X37" i="11"/>
  <c r="X46" i="11"/>
  <c r="X54" i="11"/>
  <c r="X63" i="11"/>
  <c r="X72" i="11"/>
  <c r="U9" i="11"/>
  <c r="U17" i="11"/>
  <c r="U26" i="11"/>
  <c r="U35" i="11"/>
  <c r="U43" i="11"/>
  <c r="U52" i="11"/>
  <c r="U61" i="11"/>
  <c r="U70" i="11"/>
  <c r="U78" i="11"/>
  <c r="R15" i="11"/>
  <c r="R24" i="11"/>
  <c r="R32" i="11"/>
  <c r="R41" i="11"/>
  <c r="R50" i="11"/>
  <c r="R59" i="11"/>
  <c r="R67" i="11"/>
  <c r="R76" i="11"/>
  <c r="O13" i="11"/>
  <c r="O22" i="11"/>
  <c r="O30" i="11"/>
  <c r="O39" i="11"/>
  <c r="O48" i="11"/>
  <c r="O56" i="11"/>
  <c r="C8" i="11"/>
  <c r="AP16" i="11"/>
  <c r="AP25" i="11"/>
  <c r="AP34" i="11"/>
  <c r="AP42" i="11"/>
  <c r="AP51" i="11"/>
  <c r="AP60" i="11"/>
  <c r="AP68" i="11"/>
  <c r="AP77" i="11"/>
  <c r="AJ12" i="11"/>
  <c r="AJ21" i="11"/>
  <c r="AJ29" i="11"/>
  <c r="AJ38" i="11"/>
  <c r="AJ47" i="11"/>
  <c r="AJ55" i="11"/>
  <c r="AJ64" i="11"/>
  <c r="AJ73" i="11"/>
  <c r="AG10" i="11"/>
  <c r="AG19" i="11"/>
  <c r="AG27" i="11"/>
  <c r="AG36" i="11"/>
  <c r="AG44" i="11"/>
  <c r="AG53" i="11"/>
  <c r="AG62" i="11"/>
  <c r="AG71" i="11"/>
  <c r="AG79" i="11"/>
  <c r="AA14" i="11"/>
  <c r="AA23" i="11"/>
  <c r="AA31" i="11"/>
  <c r="AA40" i="11"/>
  <c r="AA49" i="11"/>
  <c r="AA58" i="11"/>
  <c r="AA66" i="11"/>
  <c r="AA75" i="11"/>
  <c r="X12" i="11"/>
  <c r="X21" i="11"/>
  <c r="X29" i="11"/>
  <c r="X38" i="11"/>
  <c r="X47" i="11"/>
  <c r="X55" i="11"/>
  <c r="X64" i="11"/>
  <c r="X73" i="11"/>
  <c r="U10" i="11"/>
  <c r="U19" i="11"/>
  <c r="U27" i="11"/>
  <c r="U36" i="11"/>
  <c r="U44" i="11"/>
  <c r="U53" i="11"/>
  <c r="U62" i="11"/>
  <c r="U71" i="11"/>
  <c r="U79" i="11"/>
  <c r="R16" i="11"/>
  <c r="R25" i="11"/>
  <c r="R34" i="11"/>
  <c r="R42" i="11"/>
  <c r="R51" i="11"/>
  <c r="R60" i="11"/>
  <c r="R68" i="11"/>
  <c r="R77" i="11"/>
  <c r="O14" i="11"/>
  <c r="O23" i="11"/>
  <c r="O31" i="11"/>
  <c r="O40" i="11"/>
  <c r="O49" i="11"/>
  <c r="O58" i="11"/>
  <c r="O66" i="11"/>
  <c r="O75" i="11"/>
  <c r="AP9" i="11"/>
  <c r="AP17" i="11"/>
  <c r="AP26" i="11"/>
  <c r="AP35" i="11"/>
  <c r="AP43" i="11"/>
  <c r="AP52" i="11"/>
  <c r="AP61" i="11"/>
  <c r="AP70" i="11"/>
  <c r="AP78" i="11"/>
  <c r="AJ13" i="11"/>
  <c r="AJ22" i="11"/>
  <c r="AJ30" i="11"/>
  <c r="AJ39" i="11"/>
  <c r="AJ48" i="11"/>
  <c r="AJ56" i="11"/>
  <c r="AJ65" i="11"/>
  <c r="AJ74" i="11"/>
  <c r="AG11" i="11"/>
  <c r="AG20" i="11"/>
  <c r="AG28" i="11"/>
  <c r="AG37" i="11"/>
  <c r="AG46" i="11"/>
  <c r="AG54" i="11"/>
  <c r="AG63" i="11"/>
  <c r="AG72" i="11"/>
  <c r="AA15" i="11"/>
  <c r="AA24" i="11"/>
  <c r="AA32" i="11"/>
  <c r="AA41" i="11"/>
  <c r="AA50" i="11"/>
  <c r="AA59" i="11"/>
  <c r="AA67" i="11"/>
  <c r="AA76" i="11"/>
  <c r="X13" i="11"/>
  <c r="X22" i="11"/>
  <c r="X30" i="11"/>
  <c r="X39" i="11"/>
  <c r="X48" i="11"/>
  <c r="X56" i="11"/>
  <c r="X65" i="11"/>
  <c r="X74" i="11"/>
  <c r="U11" i="11"/>
  <c r="U20" i="11"/>
  <c r="U28" i="11"/>
  <c r="U37" i="11"/>
  <c r="U46" i="11"/>
  <c r="U54" i="11"/>
  <c r="U63" i="11"/>
  <c r="U72" i="11"/>
  <c r="R9" i="11"/>
  <c r="R17" i="11"/>
  <c r="R26" i="11"/>
  <c r="R35" i="11"/>
  <c r="R43" i="11"/>
  <c r="R52" i="11"/>
  <c r="R61" i="11"/>
  <c r="R70" i="11"/>
  <c r="R78" i="11"/>
  <c r="O15" i="11"/>
  <c r="O24" i="11"/>
  <c r="O32" i="11"/>
  <c r="O41" i="11"/>
  <c r="O50" i="11"/>
  <c r="O59" i="11"/>
  <c r="O67" i="11"/>
  <c r="AP10" i="11"/>
  <c r="AP19" i="11"/>
  <c r="AP27" i="11"/>
  <c r="AP36" i="11"/>
  <c r="AP44" i="11"/>
  <c r="AP53" i="11"/>
  <c r="AP62" i="11"/>
  <c r="AP71" i="11"/>
  <c r="AP79" i="11"/>
  <c r="AJ14" i="11"/>
  <c r="AJ23" i="11"/>
  <c r="AJ31" i="11"/>
  <c r="AJ40" i="11"/>
  <c r="AJ49" i="11"/>
  <c r="AJ58" i="11"/>
  <c r="AJ66" i="11"/>
  <c r="AJ75" i="11"/>
  <c r="AG12" i="11"/>
  <c r="AG21" i="11"/>
  <c r="AG29" i="11"/>
  <c r="AG38" i="11"/>
  <c r="AG47" i="11"/>
  <c r="AG55" i="11"/>
  <c r="AG64" i="11"/>
  <c r="AG73" i="11"/>
  <c r="AA16" i="11"/>
  <c r="AA25" i="11"/>
  <c r="AP11" i="11"/>
  <c r="AP20" i="11"/>
  <c r="AP28" i="11"/>
  <c r="AP37" i="11"/>
  <c r="AP46" i="11"/>
  <c r="AP54" i="11"/>
  <c r="AP63" i="11"/>
  <c r="AP72" i="11"/>
  <c r="AJ15" i="11"/>
  <c r="AJ24" i="11"/>
  <c r="AJ32" i="11"/>
  <c r="AJ41" i="11"/>
  <c r="AJ50" i="11"/>
  <c r="AJ59" i="11"/>
  <c r="AJ67" i="11"/>
  <c r="AJ76" i="11"/>
  <c r="AG13" i="11"/>
  <c r="AG22" i="11"/>
  <c r="AG30" i="11"/>
  <c r="AG39" i="11"/>
  <c r="AG48" i="11"/>
  <c r="AG56" i="11"/>
  <c r="AG65" i="11"/>
  <c r="AG74" i="11"/>
  <c r="AA9" i="11"/>
  <c r="AA17" i="11"/>
  <c r="AA26" i="11"/>
  <c r="AA35" i="11"/>
  <c r="AA43" i="11"/>
  <c r="AA52" i="11"/>
  <c r="AA61" i="11"/>
  <c r="AA70" i="11"/>
  <c r="AA78" i="11"/>
  <c r="X15" i="11"/>
  <c r="X24" i="11"/>
  <c r="X32" i="11"/>
  <c r="X41" i="11"/>
  <c r="X50" i="11"/>
  <c r="X59" i="11"/>
  <c r="X67" i="11"/>
  <c r="X76" i="11"/>
  <c r="U13" i="11"/>
  <c r="U22" i="11"/>
  <c r="U30" i="11"/>
  <c r="U39" i="11"/>
  <c r="U48" i="11"/>
  <c r="U56" i="11"/>
  <c r="U65" i="11"/>
  <c r="U74" i="11"/>
  <c r="R11" i="11"/>
  <c r="R20" i="11"/>
  <c r="R28" i="11"/>
  <c r="R37" i="11"/>
  <c r="R46" i="11"/>
  <c r="R54" i="11"/>
  <c r="R63" i="11"/>
  <c r="R72" i="11"/>
  <c r="I8" i="11"/>
  <c r="AP12" i="11"/>
  <c r="AR12" i="11" s="1"/>
  <c r="AP21" i="11"/>
  <c r="AR21" i="11" s="1"/>
  <c r="AP29" i="11"/>
  <c r="AR29" i="11" s="1"/>
  <c r="AP38" i="11"/>
  <c r="AP47" i="11"/>
  <c r="AP55" i="11"/>
  <c r="AP64" i="11"/>
  <c r="AP73" i="11"/>
  <c r="AJ16" i="11"/>
  <c r="AJ25" i="11"/>
  <c r="AJ34" i="11"/>
  <c r="AJ42" i="11"/>
  <c r="AJ51" i="11"/>
  <c r="AJ60" i="11"/>
  <c r="AJ68" i="11"/>
  <c r="AJ77" i="11"/>
  <c r="AG14" i="11"/>
  <c r="AG23" i="11"/>
  <c r="AG31" i="11"/>
  <c r="AG40" i="11"/>
  <c r="AG49" i="11"/>
  <c r="AG58" i="11"/>
  <c r="AG66" i="11"/>
  <c r="AG75" i="11"/>
  <c r="AA10" i="11"/>
  <c r="AA19" i="11"/>
  <c r="AA27" i="11"/>
  <c r="AA36" i="11"/>
  <c r="AA44" i="11"/>
  <c r="AA53" i="11"/>
  <c r="AA62" i="11"/>
  <c r="AA71" i="11"/>
  <c r="AA79" i="11"/>
  <c r="X16" i="11"/>
  <c r="X25" i="11"/>
  <c r="X34" i="11"/>
  <c r="X42" i="11"/>
  <c r="X51" i="11"/>
  <c r="X60" i="11"/>
  <c r="X68" i="11"/>
  <c r="X77" i="11"/>
  <c r="U14" i="11"/>
  <c r="U23" i="11"/>
  <c r="U31" i="11"/>
  <c r="U40" i="11"/>
  <c r="U49" i="11"/>
  <c r="U58" i="11"/>
  <c r="U66" i="11"/>
  <c r="U75" i="11"/>
  <c r="R12" i="11"/>
  <c r="F8" i="11"/>
  <c r="AP13" i="11"/>
  <c r="AR13" i="11" s="1"/>
  <c r="AP22" i="11"/>
  <c r="AR22" i="11" s="1"/>
  <c r="AP30" i="11"/>
  <c r="AP39" i="11"/>
  <c r="AP48" i="11"/>
  <c r="AR48" i="11" s="1"/>
  <c r="AP56" i="11"/>
  <c r="AP65" i="11"/>
  <c r="AP74" i="11"/>
  <c r="AJ9" i="11"/>
  <c r="AJ17" i="11"/>
  <c r="AJ26" i="11"/>
  <c r="AJ35" i="11"/>
  <c r="AJ43" i="11"/>
  <c r="AJ52" i="11"/>
  <c r="AJ61" i="11"/>
  <c r="AJ70" i="11"/>
  <c r="AJ78" i="11"/>
  <c r="AG15" i="11"/>
  <c r="AG24" i="11"/>
  <c r="AG32" i="11"/>
  <c r="AG41" i="11"/>
  <c r="AG50" i="11"/>
  <c r="AG59" i="11"/>
  <c r="AG67" i="11"/>
  <c r="AG76" i="11"/>
  <c r="AA11" i="11"/>
  <c r="AA20" i="11"/>
  <c r="AA28" i="11"/>
  <c r="AA37" i="11"/>
  <c r="AA46" i="11"/>
  <c r="AA54" i="11"/>
  <c r="AA63" i="11"/>
  <c r="AA72" i="11"/>
  <c r="X9" i="11"/>
  <c r="X17" i="11"/>
  <c r="X26" i="11"/>
  <c r="X35" i="11"/>
  <c r="X43" i="11"/>
  <c r="X52" i="11"/>
  <c r="X61" i="11"/>
  <c r="X70" i="11"/>
  <c r="X78" i="11"/>
  <c r="U15" i="11"/>
  <c r="U24" i="11"/>
  <c r="U32" i="11"/>
  <c r="U41" i="11"/>
  <c r="U50" i="11"/>
  <c r="U59" i="11"/>
  <c r="U67" i="11"/>
  <c r="U76" i="11"/>
  <c r="R13" i="11"/>
  <c r="R22" i="11"/>
  <c r="R30" i="11"/>
  <c r="R39" i="11"/>
  <c r="R48" i="11"/>
  <c r="R56" i="11"/>
  <c r="R65" i="11"/>
  <c r="R74" i="11"/>
  <c r="O11" i="11"/>
  <c r="O20" i="11"/>
  <c r="O28" i="11"/>
  <c r="O37" i="11"/>
  <c r="O46" i="11"/>
  <c r="O54" i="11"/>
  <c r="O63" i="11"/>
  <c r="AP14" i="11"/>
  <c r="AR14" i="11" s="1"/>
  <c r="AP23" i="11"/>
  <c r="AP31" i="11"/>
  <c r="AP40" i="11"/>
  <c r="AR40" i="11" s="1"/>
  <c r="AP49" i="11"/>
  <c r="AP58" i="11"/>
  <c r="AP66" i="11"/>
  <c r="AP75" i="11"/>
  <c r="AJ10" i="11"/>
  <c r="AJ19" i="11"/>
  <c r="AJ27" i="11"/>
  <c r="AJ36" i="11"/>
  <c r="AJ44" i="11"/>
  <c r="AJ53" i="11"/>
  <c r="AJ62" i="11"/>
  <c r="AJ71" i="11"/>
  <c r="AJ79" i="11"/>
  <c r="AG16" i="11"/>
  <c r="AG25" i="11"/>
  <c r="AG34" i="11"/>
  <c r="AG42" i="11"/>
  <c r="AG51" i="11"/>
  <c r="AG60" i="11"/>
  <c r="AG68" i="11"/>
  <c r="AG77" i="11"/>
  <c r="AA12" i="11"/>
  <c r="AA21" i="11"/>
  <c r="AA29" i="11"/>
  <c r="AA38" i="11"/>
  <c r="AA47" i="11"/>
  <c r="AA55" i="11"/>
  <c r="AA64" i="11"/>
  <c r="AA73" i="11"/>
  <c r="X10" i="11"/>
  <c r="X19" i="11"/>
  <c r="X27" i="11"/>
  <c r="X36" i="11"/>
  <c r="X44" i="11"/>
  <c r="X53" i="11"/>
  <c r="X62" i="11"/>
  <c r="X71" i="11"/>
  <c r="X79" i="11"/>
  <c r="U16" i="11"/>
  <c r="U25" i="11"/>
  <c r="U34" i="11"/>
  <c r="U42" i="11"/>
  <c r="U51" i="11"/>
  <c r="U60" i="11"/>
  <c r="U68" i="11"/>
  <c r="U77" i="11"/>
  <c r="R14" i="11"/>
  <c r="R23" i="11"/>
  <c r="R31" i="11"/>
  <c r="R40" i="11"/>
  <c r="R49" i="11"/>
  <c r="R58" i="11"/>
  <c r="R66" i="11"/>
  <c r="R75" i="11"/>
  <c r="O12" i="11"/>
  <c r="O21" i="11"/>
  <c r="O29" i="11"/>
  <c r="O38" i="11"/>
  <c r="O47" i="11"/>
  <c r="O55" i="11"/>
  <c r="O64" i="11"/>
  <c r="AA60" i="11"/>
  <c r="X58" i="11"/>
  <c r="U55" i="11"/>
  <c r="R36" i="11"/>
  <c r="R71" i="11"/>
  <c r="O25" i="11"/>
  <c r="O44" i="11"/>
  <c r="O68" i="11"/>
  <c r="O78" i="11"/>
  <c r="L15" i="11"/>
  <c r="L24" i="11"/>
  <c r="L32" i="11"/>
  <c r="L41" i="11"/>
  <c r="L50" i="11"/>
  <c r="L59" i="11"/>
  <c r="L67" i="11"/>
  <c r="L76" i="11"/>
  <c r="I13" i="11"/>
  <c r="I22" i="11"/>
  <c r="I30" i="11"/>
  <c r="I39" i="11"/>
  <c r="I48" i="11"/>
  <c r="I56" i="11"/>
  <c r="I65" i="11"/>
  <c r="I74" i="11"/>
  <c r="F11" i="11"/>
  <c r="F20" i="11"/>
  <c r="F28" i="11"/>
  <c r="F37" i="11"/>
  <c r="F46" i="11"/>
  <c r="F54" i="11"/>
  <c r="F63" i="11"/>
  <c r="F72" i="11"/>
  <c r="C9" i="11"/>
  <c r="C17" i="11"/>
  <c r="C26" i="11"/>
  <c r="C35" i="11"/>
  <c r="C43" i="11"/>
  <c r="C52" i="11"/>
  <c r="C61" i="11"/>
  <c r="C70" i="11"/>
  <c r="C78" i="11"/>
  <c r="F64" i="11"/>
  <c r="C10" i="11"/>
  <c r="C31" i="11"/>
  <c r="AA68" i="11"/>
  <c r="X66" i="11"/>
  <c r="U64" i="11"/>
  <c r="R38" i="11"/>
  <c r="R73" i="11"/>
  <c r="O26" i="11"/>
  <c r="O51" i="11"/>
  <c r="O70" i="11"/>
  <c r="O79" i="11"/>
  <c r="L16" i="11"/>
  <c r="L25" i="11"/>
  <c r="L34" i="11"/>
  <c r="L42" i="11"/>
  <c r="L51" i="11"/>
  <c r="L60" i="11"/>
  <c r="L68" i="11"/>
  <c r="L77" i="11"/>
  <c r="I14" i="11"/>
  <c r="I23" i="11"/>
  <c r="I31" i="11"/>
  <c r="I40" i="11"/>
  <c r="I49" i="11"/>
  <c r="I58" i="11"/>
  <c r="I66" i="11"/>
  <c r="I75" i="11"/>
  <c r="F12" i="11"/>
  <c r="F21" i="11"/>
  <c r="F29" i="11"/>
  <c r="F38" i="11"/>
  <c r="F47" i="11"/>
  <c r="F55" i="11"/>
  <c r="F73" i="11"/>
  <c r="C19" i="11"/>
  <c r="C27" i="11"/>
  <c r="C44" i="11"/>
  <c r="C71" i="11"/>
  <c r="C49" i="11"/>
  <c r="AA77" i="11"/>
  <c r="X75" i="11"/>
  <c r="U73" i="11"/>
  <c r="R44" i="11"/>
  <c r="R79" i="11"/>
  <c r="O27" i="11"/>
  <c r="O52" i="11"/>
  <c r="O71" i="11"/>
  <c r="L9" i="11"/>
  <c r="L17" i="11"/>
  <c r="L26" i="11"/>
  <c r="L35" i="11"/>
  <c r="L43" i="11"/>
  <c r="L52" i="11"/>
  <c r="L61" i="11"/>
  <c r="L70" i="11"/>
  <c r="L78" i="11"/>
  <c r="I15" i="11"/>
  <c r="I24" i="11"/>
  <c r="I32" i="11"/>
  <c r="I41" i="11"/>
  <c r="I50" i="11"/>
  <c r="I59" i="11"/>
  <c r="I67" i="11"/>
  <c r="I76" i="11"/>
  <c r="F13" i="11"/>
  <c r="F22" i="11"/>
  <c r="F30" i="11"/>
  <c r="F39" i="11"/>
  <c r="F48" i="11"/>
  <c r="F56" i="11"/>
  <c r="F65" i="11"/>
  <c r="F74" i="11"/>
  <c r="C11" i="11"/>
  <c r="C20" i="11"/>
  <c r="C28" i="11"/>
  <c r="C37" i="11"/>
  <c r="C46" i="11"/>
  <c r="C54" i="11"/>
  <c r="C63" i="11"/>
  <c r="C72" i="11"/>
  <c r="F49" i="11"/>
  <c r="F66" i="11"/>
  <c r="C12" i="11"/>
  <c r="C29" i="11"/>
  <c r="C47" i="11"/>
  <c r="C64" i="11"/>
  <c r="C40" i="11"/>
  <c r="X14" i="11"/>
  <c r="U12" i="11"/>
  <c r="R10" i="11"/>
  <c r="R47" i="11"/>
  <c r="O9" i="11"/>
  <c r="O34" i="11"/>
  <c r="O53" i="11"/>
  <c r="O72" i="11"/>
  <c r="L10" i="11"/>
  <c r="L19" i="11"/>
  <c r="L27" i="11"/>
  <c r="L36" i="11"/>
  <c r="L44" i="11"/>
  <c r="L53" i="11"/>
  <c r="L62" i="11"/>
  <c r="L71" i="11"/>
  <c r="L79" i="11"/>
  <c r="I16" i="11"/>
  <c r="I25" i="11"/>
  <c r="I34" i="11"/>
  <c r="I42" i="11"/>
  <c r="I51" i="11"/>
  <c r="I60" i="11"/>
  <c r="I68" i="11"/>
  <c r="I77" i="11"/>
  <c r="F14" i="11"/>
  <c r="F23" i="11"/>
  <c r="F31" i="11"/>
  <c r="F40" i="11"/>
  <c r="F58" i="11"/>
  <c r="F75" i="11"/>
  <c r="C21" i="11"/>
  <c r="C38" i="11"/>
  <c r="C55" i="11"/>
  <c r="C73" i="11"/>
  <c r="C66" i="11"/>
  <c r="X23" i="11"/>
  <c r="U21" i="11"/>
  <c r="R19" i="11"/>
  <c r="R53" i="11"/>
  <c r="O10" i="11"/>
  <c r="O35" i="11"/>
  <c r="O60" i="11"/>
  <c r="O73" i="11"/>
  <c r="L11" i="11"/>
  <c r="L20" i="11"/>
  <c r="L28" i="11"/>
  <c r="L37" i="11"/>
  <c r="L46" i="11"/>
  <c r="L54" i="11"/>
  <c r="L63" i="11"/>
  <c r="L72" i="11"/>
  <c r="I9" i="11"/>
  <c r="I17" i="11"/>
  <c r="I26" i="11"/>
  <c r="I35" i="11"/>
  <c r="I43" i="11"/>
  <c r="I52" i="11"/>
  <c r="I61" i="11"/>
  <c r="I70" i="11"/>
  <c r="I78" i="11"/>
  <c r="F15" i="11"/>
  <c r="F24" i="11"/>
  <c r="F32" i="11"/>
  <c r="F41" i="11"/>
  <c r="F50" i="11"/>
  <c r="F59" i="11"/>
  <c r="F67" i="11"/>
  <c r="F76" i="11"/>
  <c r="C13" i="11"/>
  <c r="C22" i="11"/>
  <c r="C30" i="11"/>
  <c r="C39" i="11"/>
  <c r="C48" i="11"/>
  <c r="C56" i="11"/>
  <c r="C65" i="11"/>
  <c r="C74" i="11"/>
  <c r="F77" i="11"/>
  <c r="C23" i="11"/>
  <c r="AA34" i="11"/>
  <c r="X31" i="11"/>
  <c r="U29" i="11"/>
  <c r="R21" i="11"/>
  <c r="R55" i="11"/>
  <c r="O16" i="11"/>
  <c r="O36" i="11"/>
  <c r="O61" i="11"/>
  <c r="O74" i="11"/>
  <c r="L12" i="11"/>
  <c r="L21" i="11"/>
  <c r="L29" i="11"/>
  <c r="L38" i="11"/>
  <c r="L47" i="11"/>
  <c r="L55" i="11"/>
  <c r="L64" i="11"/>
  <c r="L73" i="11"/>
  <c r="I10" i="11"/>
  <c r="I19" i="11"/>
  <c r="I27" i="11"/>
  <c r="I36" i="11"/>
  <c r="I44" i="11"/>
  <c r="I53" i="11"/>
  <c r="I62" i="11"/>
  <c r="I71" i="11"/>
  <c r="I79" i="11"/>
  <c r="F16" i="11"/>
  <c r="F25" i="11"/>
  <c r="F34" i="11"/>
  <c r="F42" i="11"/>
  <c r="F51" i="11"/>
  <c r="F60" i="11"/>
  <c r="F68" i="11"/>
  <c r="C14" i="11"/>
  <c r="C58" i="11"/>
  <c r="AA42" i="11"/>
  <c r="X40" i="11"/>
  <c r="U38" i="11"/>
  <c r="R27" i="11"/>
  <c r="R62" i="11"/>
  <c r="O17" i="11"/>
  <c r="O42" i="11"/>
  <c r="O62" i="11"/>
  <c r="O76" i="11"/>
  <c r="L13" i="11"/>
  <c r="L22" i="11"/>
  <c r="L30" i="11"/>
  <c r="L39" i="11"/>
  <c r="L48" i="11"/>
  <c r="L56" i="11"/>
  <c r="L65" i="11"/>
  <c r="L74" i="11"/>
  <c r="I11" i="11"/>
  <c r="I20" i="11"/>
  <c r="I28" i="11"/>
  <c r="I37" i="11"/>
  <c r="I46" i="11"/>
  <c r="I54" i="11"/>
  <c r="I63" i="11"/>
  <c r="I72" i="11"/>
  <c r="F9" i="11"/>
  <c r="F17" i="11"/>
  <c r="F26" i="11"/>
  <c r="F35" i="11"/>
  <c r="F43" i="11"/>
  <c r="F52" i="11"/>
  <c r="F61" i="11"/>
  <c r="F70" i="11"/>
  <c r="F78" i="11"/>
  <c r="C15" i="11"/>
  <c r="C24" i="11"/>
  <c r="C32" i="11"/>
  <c r="C41" i="11"/>
  <c r="C50" i="11"/>
  <c r="C59" i="11"/>
  <c r="C67" i="11"/>
  <c r="C76" i="11"/>
  <c r="C25" i="11"/>
  <c r="C51" i="11"/>
  <c r="C68" i="11"/>
  <c r="C36" i="11"/>
  <c r="C62" i="11"/>
  <c r="AA51" i="11"/>
  <c r="X49" i="11"/>
  <c r="U47" i="11"/>
  <c r="R29" i="11"/>
  <c r="R64" i="11"/>
  <c r="O19" i="11"/>
  <c r="O43" i="11"/>
  <c r="O65" i="11"/>
  <c r="O77" i="11"/>
  <c r="L14" i="11"/>
  <c r="L23" i="11"/>
  <c r="L31" i="11"/>
  <c r="L40" i="11"/>
  <c r="L49" i="11"/>
  <c r="L58" i="11"/>
  <c r="L66" i="11"/>
  <c r="L75" i="11"/>
  <c r="I12" i="11"/>
  <c r="I21" i="11"/>
  <c r="I29" i="11"/>
  <c r="I38" i="11"/>
  <c r="I47" i="11"/>
  <c r="I55" i="11"/>
  <c r="I64" i="11"/>
  <c r="I73" i="11"/>
  <c r="F10" i="11"/>
  <c r="F19" i="11"/>
  <c r="F27" i="11"/>
  <c r="F36" i="11"/>
  <c r="F44" i="11"/>
  <c r="F53" i="11"/>
  <c r="F62" i="11"/>
  <c r="F71" i="11"/>
  <c r="F79" i="11"/>
  <c r="C16" i="11"/>
  <c r="C34" i="11"/>
  <c r="C42" i="11"/>
  <c r="C60" i="11"/>
  <c r="C77" i="11"/>
  <c r="C53" i="11"/>
  <c r="C79" i="11"/>
  <c r="C75" i="11"/>
  <c r="AQ28" i="11"/>
  <c r="AQ50" i="11"/>
  <c r="AQ60" i="11"/>
  <c r="AQ68" i="11"/>
  <c r="AQ77" i="11"/>
  <c r="AK8" i="11"/>
  <c r="AK15" i="11"/>
  <c r="AK24" i="11"/>
  <c r="AK32" i="11"/>
  <c r="AK41" i="11"/>
  <c r="AK50" i="11"/>
  <c r="AK59" i="11"/>
  <c r="AK67" i="11"/>
  <c r="AK76" i="11"/>
  <c r="AH11" i="11"/>
  <c r="AH20" i="11"/>
  <c r="AH28" i="11"/>
  <c r="AH37" i="11"/>
  <c r="AH46" i="11"/>
  <c r="AH54" i="11"/>
  <c r="AH63" i="11"/>
  <c r="AH72" i="11"/>
  <c r="AB11" i="11"/>
  <c r="AB20" i="11"/>
  <c r="AB28" i="11"/>
  <c r="AB37" i="11"/>
  <c r="AB46" i="11"/>
  <c r="AB54" i="11"/>
  <c r="AB63" i="11"/>
  <c r="AB72" i="11"/>
  <c r="Y8" i="11"/>
  <c r="Y15" i="11"/>
  <c r="Y24" i="11"/>
  <c r="Y32" i="11"/>
  <c r="Y41" i="11"/>
  <c r="Y50" i="11"/>
  <c r="Y59" i="11"/>
  <c r="Y67" i="11"/>
  <c r="Y76" i="11"/>
  <c r="V11" i="11"/>
  <c r="V20" i="11"/>
  <c r="V28" i="11"/>
  <c r="V37" i="11"/>
  <c r="V46" i="11"/>
  <c r="V54" i="11"/>
  <c r="V63" i="11"/>
  <c r="V72" i="11"/>
  <c r="S8" i="11"/>
  <c r="S15" i="11"/>
  <c r="S24" i="11"/>
  <c r="S32" i="11"/>
  <c r="S41" i="11"/>
  <c r="S50" i="11"/>
  <c r="S59" i="11"/>
  <c r="S67" i="11"/>
  <c r="S76" i="11"/>
  <c r="P11" i="11"/>
  <c r="P20" i="11"/>
  <c r="P28" i="11"/>
  <c r="P37" i="11"/>
  <c r="P46" i="11"/>
  <c r="P54" i="11"/>
  <c r="P63" i="11"/>
  <c r="P72" i="11"/>
  <c r="M8" i="11"/>
  <c r="M15" i="11"/>
  <c r="M24" i="11"/>
  <c r="M32" i="11"/>
  <c r="M41" i="11"/>
  <c r="M50" i="11"/>
  <c r="M59" i="11"/>
  <c r="M67" i="11"/>
  <c r="M76" i="11"/>
  <c r="J11" i="11"/>
  <c r="J20" i="11"/>
  <c r="J28" i="11"/>
  <c r="J37" i="11"/>
  <c r="J46" i="11"/>
  <c r="J54" i="11"/>
  <c r="J63" i="11"/>
  <c r="AQ34" i="11"/>
  <c r="AQ51" i="11"/>
  <c r="AQ61" i="11"/>
  <c r="AQ70" i="11"/>
  <c r="AQ78" i="11"/>
  <c r="AK16" i="11"/>
  <c r="AK25" i="11"/>
  <c r="AK34" i="11"/>
  <c r="AK42" i="11"/>
  <c r="AK51" i="11"/>
  <c r="AK60" i="11"/>
  <c r="AK68" i="11"/>
  <c r="AK77" i="11"/>
  <c r="AH12" i="11"/>
  <c r="AH21" i="11"/>
  <c r="AH29" i="11"/>
  <c r="AH38" i="11"/>
  <c r="AH47" i="11"/>
  <c r="AH55" i="11"/>
  <c r="AH64" i="11"/>
  <c r="AH73" i="11"/>
  <c r="AB12" i="11"/>
  <c r="AB21" i="11"/>
  <c r="AB29" i="11"/>
  <c r="AB38" i="11"/>
  <c r="AB47" i="11"/>
  <c r="AB55" i="11"/>
  <c r="AB64" i="11"/>
  <c r="AB73" i="11"/>
  <c r="Y16" i="11"/>
  <c r="Y25" i="11"/>
  <c r="Y34" i="11"/>
  <c r="Y42" i="11"/>
  <c r="Y51" i="11"/>
  <c r="Y60" i="11"/>
  <c r="Y68" i="11"/>
  <c r="Y77" i="11"/>
  <c r="V12" i="11"/>
  <c r="V21" i="11"/>
  <c r="V29" i="11"/>
  <c r="V38" i="11"/>
  <c r="V47" i="11"/>
  <c r="V55" i="11"/>
  <c r="V64" i="11"/>
  <c r="V73" i="11"/>
  <c r="S16" i="11"/>
  <c r="S25" i="11"/>
  <c r="S34" i="11"/>
  <c r="S42" i="11"/>
  <c r="S51" i="11"/>
  <c r="S60" i="11"/>
  <c r="S68" i="11"/>
  <c r="S77" i="11"/>
  <c r="P12" i="11"/>
  <c r="P21" i="11"/>
  <c r="P29" i="11"/>
  <c r="P38" i="11"/>
  <c r="P47" i="11"/>
  <c r="P55" i="11"/>
  <c r="P64" i="11"/>
  <c r="P73" i="11"/>
  <c r="M16" i="11"/>
  <c r="M25" i="11"/>
  <c r="M34" i="11"/>
  <c r="M42" i="11"/>
  <c r="M51" i="11"/>
  <c r="M60" i="11"/>
  <c r="M68" i="11"/>
  <c r="M77" i="11"/>
  <c r="J12" i="11"/>
  <c r="J21" i="11"/>
  <c r="J29" i="11"/>
  <c r="AQ37" i="11"/>
  <c r="AQ53" i="11"/>
  <c r="AQ62" i="11"/>
  <c r="AQ71" i="11"/>
  <c r="AQ79" i="11"/>
  <c r="AK9" i="11"/>
  <c r="AK17" i="11"/>
  <c r="AK26" i="11"/>
  <c r="AK35" i="11"/>
  <c r="AK43" i="11"/>
  <c r="AK52" i="11"/>
  <c r="AK61" i="11"/>
  <c r="AK70" i="11"/>
  <c r="AK78" i="11"/>
  <c r="AH13" i="11"/>
  <c r="AH22" i="11"/>
  <c r="AH30" i="11"/>
  <c r="AH39" i="11"/>
  <c r="AH48" i="11"/>
  <c r="AH56" i="11"/>
  <c r="AH65" i="11"/>
  <c r="AH74" i="11"/>
  <c r="AB13" i="11"/>
  <c r="AB22" i="11"/>
  <c r="AB30" i="11"/>
  <c r="AB39" i="11"/>
  <c r="AB48" i="11"/>
  <c r="AB56" i="11"/>
  <c r="AB65" i="11"/>
  <c r="AB74" i="11"/>
  <c r="Y9" i="11"/>
  <c r="Y17" i="11"/>
  <c r="Y26" i="11"/>
  <c r="Y35" i="11"/>
  <c r="Y43" i="11"/>
  <c r="Y52" i="11"/>
  <c r="Y61" i="11"/>
  <c r="Y70" i="11"/>
  <c r="Y78" i="11"/>
  <c r="V13" i="11"/>
  <c r="V22" i="11"/>
  <c r="V30" i="11"/>
  <c r="V39" i="11"/>
  <c r="V48" i="11"/>
  <c r="V56" i="11"/>
  <c r="V65" i="11"/>
  <c r="V74" i="11"/>
  <c r="S9" i="11"/>
  <c r="S17" i="11"/>
  <c r="S26" i="11"/>
  <c r="S35" i="11"/>
  <c r="S43" i="11"/>
  <c r="S52" i="11"/>
  <c r="S61" i="11"/>
  <c r="S70" i="11"/>
  <c r="S78" i="11"/>
  <c r="P13" i="11"/>
  <c r="P22" i="11"/>
  <c r="P30" i="11"/>
  <c r="P39" i="11"/>
  <c r="P48" i="11"/>
  <c r="P56" i="11"/>
  <c r="P65" i="11"/>
  <c r="P74" i="11"/>
  <c r="M9" i="11"/>
  <c r="M17" i="11"/>
  <c r="M26" i="11"/>
  <c r="M35" i="11"/>
  <c r="M43" i="11"/>
  <c r="M52" i="11"/>
  <c r="M61" i="11"/>
  <c r="M70" i="11"/>
  <c r="M78" i="11"/>
  <c r="J13" i="11"/>
  <c r="J22" i="11"/>
  <c r="J30" i="11"/>
  <c r="J39" i="11"/>
  <c r="J48" i="11"/>
  <c r="J56" i="11"/>
  <c r="J65" i="11"/>
  <c r="J74" i="11"/>
  <c r="G9" i="11"/>
  <c r="G17" i="11"/>
  <c r="G26" i="11"/>
  <c r="AQ38" i="11"/>
  <c r="AQ54" i="11"/>
  <c r="AQ63" i="11"/>
  <c r="AQ72" i="11"/>
  <c r="AQ8" i="11"/>
  <c r="AQ18" i="11" s="1"/>
  <c r="AK10" i="11"/>
  <c r="AK19" i="11"/>
  <c r="AK27" i="11"/>
  <c r="AK36" i="11"/>
  <c r="AK44" i="11"/>
  <c r="AK53" i="11"/>
  <c r="AK62" i="11"/>
  <c r="AK71" i="11"/>
  <c r="AK79" i="11"/>
  <c r="AH14" i="11"/>
  <c r="AH23" i="11"/>
  <c r="AH31" i="11"/>
  <c r="AH40" i="11"/>
  <c r="AH49" i="11"/>
  <c r="AH58" i="11"/>
  <c r="AH66" i="11"/>
  <c r="AH75" i="11"/>
  <c r="AB14" i="11"/>
  <c r="AB23" i="11"/>
  <c r="AB31" i="11"/>
  <c r="AB40" i="11"/>
  <c r="AB49" i="11"/>
  <c r="AB58" i="11"/>
  <c r="AB66" i="11"/>
  <c r="AB75" i="11"/>
  <c r="Y10" i="11"/>
  <c r="Y19" i="11"/>
  <c r="Y27" i="11"/>
  <c r="Y36" i="11"/>
  <c r="Y44" i="11"/>
  <c r="Y53" i="11"/>
  <c r="Y62" i="11"/>
  <c r="Y71" i="11"/>
  <c r="Y79" i="11"/>
  <c r="V14" i="11"/>
  <c r="V23" i="11"/>
  <c r="V31" i="11"/>
  <c r="V40" i="11"/>
  <c r="V49" i="11"/>
  <c r="V58" i="11"/>
  <c r="V66" i="11"/>
  <c r="V75" i="11"/>
  <c r="S10" i="11"/>
  <c r="S19" i="11"/>
  <c r="S27" i="11"/>
  <c r="S36" i="11"/>
  <c r="S44" i="11"/>
  <c r="S53" i="11"/>
  <c r="S62" i="11"/>
  <c r="S71" i="11"/>
  <c r="S79" i="11"/>
  <c r="P14" i="11"/>
  <c r="P23" i="11"/>
  <c r="P31" i="11"/>
  <c r="P40" i="11"/>
  <c r="P49" i="11"/>
  <c r="P58" i="11"/>
  <c r="P66" i="11"/>
  <c r="P75" i="11"/>
  <c r="M10" i="11"/>
  <c r="M19" i="11"/>
  <c r="M27" i="11"/>
  <c r="M36" i="11"/>
  <c r="M44" i="11"/>
  <c r="M53" i="11"/>
  <c r="M62" i="11"/>
  <c r="M71" i="11"/>
  <c r="M79" i="11"/>
  <c r="J14" i="11"/>
  <c r="AQ41" i="11"/>
  <c r="AQ55" i="11"/>
  <c r="AQ64" i="11"/>
  <c r="AQ73" i="11"/>
  <c r="AK11" i="11"/>
  <c r="AK20" i="11"/>
  <c r="AK28" i="11"/>
  <c r="AK37" i="11"/>
  <c r="AK46" i="11"/>
  <c r="AK54" i="11"/>
  <c r="AK63" i="11"/>
  <c r="AK72" i="11"/>
  <c r="AH8" i="11"/>
  <c r="AH15" i="11"/>
  <c r="AH24" i="11"/>
  <c r="AH32" i="11"/>
  <c r="AH41" i="11"/>
  <c r="AH50" i="11"/>
  <c r="AH59" i="11"/>
  <c r="AH67" i="11"/>
  <c r="AH76" i="11"/>
  <c r="AB8" i="11"/>
  <c r="AB15" i="11"/>
  <c r="AB24" i="11"/>
  <c r="AB32" i="11"/>
  <c r="AB41" i="11"/>
  <c r="AB50" i="11"/>
  <c r="AB59" i="11"/>
  <c r="AB67" i="11"/>
  <c r="AB76" i="11"/>
  <c r="Y11" i="11"/>
  <c r="Y20" i="11"/>
  <c r="Y28" i="11"/>
  <c r="Y37" i="11"/>
  <c r="Y46" i="11"/>
  <c r="Y54" i="11"/>
  <c r="Y63" i="11"/>
  <c r="Y72" i="11"/>
  <c r="V8" i="11"/>
  <c r="V15" i="11"/>
  <c r="V24" i="11"/>
  <c r="V32" i="11"/>
  <c r="V41" i="11"/>
  <c r="V50" i="11"/>
  <c r="V59" i="11"/>
  <c r="V67" i="11"/>
  <c r="V76" i="11"/>
  <c r="S11" i="11"/>
  <c r="S20" i="11"/>
  <c r="S28" i="11"/>
  <c r="S37" i="11"/>
  <c r="S46" i="11"/>
  <c r="S54" i="11"/>
  <c r="S63" i="11"/>
  <c r="S72" i="11"/>
  <c r="P8" i="11"/>
  <c r="P15" i="11"/>
  <c r="P24" i="11"/>
  <c r="P32" i="11"/>
  <c r="P41" i="11"/>
  <c r="P50" i="11"/>
  <c r="P59" i="11"/>
  <c r="P67" i="11"/>
  <c r="P76" i="11"/>
  <c r="M11" i="11"/>
  <c r="M20" i="11"/>
  <c r="M28" i="11"/>
  <c r="M37" i="11"/>
  <c r="M46" i="11"/>
  <c r="M54" i="11"/>
  <c r="M63" i="11"/>
  <c r="M72" i="11"/>
  <c r="J8" i="11"/>
  <c r="J15" i="11"/>
  <c r="J24" i="11"/>
  <c r="J32" i="11"/>
  <c r="J41" i="11"/>
  <c r="J50" i="11"/>
  <c r="J59" i="11"/>
  <c r="AQ42" i="11"/>
  <c r="AQ56" i="11"/>
  <c r="AQ65" i="11"/>
  <c r="AQ74" i="11"/>
  <c r="AK12" i="11"/>
  <c r="AK21" i="11"/>
  <c r="AK29" i="11"/>
  <c r="AK38" i="11"/>
  <c r="AK47" i="11"/>
  <c r="AK55" i="11"/>
  <c r="AK64" i="11"/>
  <c r="AK73" i="11"/>
  <c r="AH16" i="11"/>
  <c r="AH25" i="11"/>
  <c r="AH34" i="11"/>
  <c r="AH42" i="11"/>
  <c r="AH51" i="11"/>
  <c r="AH60" i="11"/>
  <c r="AH68" i="11"/>
  <c r="AH77" i="11"/>
  <c r="AB16" i="11"/>
  <c r="AB25" i="11"/>
  <c r="AB34" i="11"/>
  <c r="AB42" i="11"/>
  <c r="AB51" i="11"/>
  <c r="AB60" i="11"/>
  <c r="AB68" i="11"/>
  <c r="AB77" i="11"/>
  <c r="Y12" i="11"/>
  <c r="Y21" i="11"/>
  <c r="Y29" i="11"/>
  <c r="Y38" i="11"/>
  <c r="Y47" i="11"/>
  <c r="Y55" i="11"/>
  <c r="Y64" i="11"/>
  <c r="Y73" i="11"/>
  <c r="V16" i="11"/>
  <c r="V25" i="11"/>
  <c r="V34" i="11"/>
  <c r="V42" i="11"/>
  <c r="V51" i="11"/>
  <c r="V60" i="11"/>
  <c r="V68" i="11"/>
  <c r="V77" i="11"/>
  <c r="S12" i="11"/>
  <c r="S21" i="11"/>
  <c r="S29" i="11"/>
  <c r="S38" i="11"/>
  <c r="S47" i="11"/>
  <c r="S55" i="11"/>
  <c r="S64" i="11"/>
  <c r="S73" i="11"/>
  <c r="P16" i="11"/>
  <c r="P25" i="11"/>
  <c r="P34" i="11"/>
  <c r="P42" i="11"/>
  <c r="P51" i="11"/>
  <c r="P60" i="11"/>
  <c r="P68" i="11"/>
  <c r="P77" i="11"/>
  <c r="M12" i="11"/>
  <c r="M21" i="11"/>
  <c r="M29" i="11"/>
  <c r="M38" i="11"/>
  <c r="M47" i="11"/>
  <c r="M55" i="11"/>
  <c r="M64" i="11"/>
  <c r="M73" i="11"/>
  <c r="J16" i="11"/>
  <c r="J25" i="11"/>
  <c r="J34" i="11"/>
  <c r="J42" i="11"/>
  <c r="J51" i="11"/>
  <c r="AQ46" i="11"/>
  <c r="AQ58" i="11"/>
  <c r="AQ66" i="11"/>
  <c r="AQ75" i="11"/>
  <c r="AK13" i="11"/>
  <c r="AK22" i="11"/>
  <c r="AK30" i="11"/>
  <c r="AK39" i="11"/>
  <c r="AK48" i="11"/>
  <c r="AK56" i="11"/>
  <c r="AK65" i="11"/>
  <c r="AK74" i="11"/>
  <c r="AH9" i="11"/>
  <c r="AH17" i="11"/>
  <c r="AH26" i="11"/>
  <c r="AH35" i="11"/>
  <c r="AH43" i="11"/>
  <c r="AH52" i="11"/>
  <c r="AH61" i="11"/>
  <c r="AH70" i="11"/>
  <c r="AH78" i="11"/>
  <c r="AB9" i="11"/>
  <c r="AB17" i="11"/>
  <c r="AB26" i="11"/>
  <c r="AB35" i="11"/>
  <c r="AB43" i="11"/>
  <c r="AB52" i="11"/>
  <c r="AB61" i="11"/>
  <c r="AB70" i="11"/>
  <c r="AB78" i="11"/>
  <c r="Y13" i="11"/>
  <c r="Y22" i="11"/>
  <c r="Y30" i="11"/>
  <c r="Y39" i="11"/>
  <c r="Y48" i="11"/>
  <c r="Y56" i="11"/>
  <c r="Y65" i="11"/>
  <c r="Y74" i="11"/>
  <c r="V9" i="11"/>
  <c r="V17" i="11"/>
  <c r="V26" i="11"/>
  <c r="V35" i="11"/>
  <c r="V43" i="11"/>
  <c r="V52" i="11"/>
  <c r="V61" i="11"/>
  <c r="V70" i="11"/>
  <c r="V78" i="11"/>
  <c r="S13" i="11"/>
  <c r="S22" i="11"/>
  <c r="S30" i="11"/>
  <c r="S39" i="11"/>
  <c r="S48" i="11"/>
  <c r="S56" i="11"/>
  <c r="S65" i="11"/>
  <c r="S74" i="11"/>
  <c r="P9" i="11"/>
  <c r="P17" i="11"/>
  <c r="P26" i="11"/>
  <c r="P35" i="11"/>
  <c r="P43" i="11"/>
  <c r="P52" i="11"/>
  <c r="P61" i="11"/>
  <c r="P70" i="11"/>
  <c r="P78" i="11"/>
  <c r="M13" i="11"/>
  <c r="M22" i="11"/>
  <c r="M30" i="11"/>
  <c r="M39" i="11"/>
  <c r="M48" i="11"/>
  <c r="M56" i="11"/>
  <c r="M65" i="11"/>
  <c r="M74" i="11"/>
  <c r="J9" i="11"/>
  <c r="J17" i="11"/>
  <c r="J26" i="11"/>
  <c r="J35" i="11"/>
  <c r="J43" i="11"/>
  <c r="J52" i="11"/>
  <c r="J61" i="11"/>
  <c r="J70" i="11"/>
  <c r="AQ47" i="11"/>
  <c r="AQ59" i="11"/>
  <c r="AQ67" i="11"/>
  <c r="AQ76" i="11"/>
  <c r="AK14" i="11"/>
  <c r="AK23" i="11"/>
  <c r="AK31" i="11"/>
  <c r="AK40" i="11"/>
  <c r="AK49" i="11"/>
  <c r="AK58" i="11"/>
  <c r="AK66" i="11"/>
  <c r="AK75" i="11"/>
  <c r="AH10" i="11"/>
  <c r="AH19" i="11"/>
  <c r="AH27" i="11"/>
  <c r="AH36" i="11"/>
  <c r="AH44" i="11"/>
  <c r="AH53" i="11"/>
  <c r="AH62" i="11"/>
  <c r="AH71" i="11"/>
  <c r="AH79" i="11"/>
  <c r="AB10" i="11"/>
  <c r="AB19" i="11"/>
  <c r="AB27" i="11"/>
  <c r="AB36" i="11"/>
  <c r="AB44" i="11"/>
  <c r="AB53" i="11"/>
  <c r="AB62" i="11"/>
  <c r="AB71" i="11"/>
  <c r="AB79" i="11"/>
  <c r="Y14" i="11"/>
  <c r="Y23" i="11"/>
  <c r="Y31" i="11"/>
  <c r="Y40" i="11"/>
  <c r="Y49" i="11"/>
  <c r="Y58" i="11"/>
  <c r="Y66" i="11"/>
  <c r="Y75" i="11"/>
  <c r="V10" i="11"/>
  <c r="V19" i="11"/>
  <c r="V27" i="11"/>
  <c r="V36" i="11"/>
  <c r="V44" i="11"/>
  <c r="V53" i="11"/>
  <c r="V62" i="11"/>
  <c r="V71" i="11"/>
  <c r="V79" i="11"/>
  <c r="S14" i="11"/>
  <c r="S23" i="11"/>
  <c r="S31" i="11"/>
  <c r="S40" i="11"/>
  <c r="S49" i="11"/>
  <c r="S58" i="11"/>
  <c r="S66" i="11"/>
  <c r="S75" i="11"/>
  <c r="P10" i="11"/>
  <c r="P19" i="11"/>
  <c r="P27" i="11"/>
  <c r="P36" i="11"/>
  <c r="P44" i="11"/>
  <c r="P53" i="11"/>
  <c r="P62" i="11"/>
  <c r="P71" i="11"/>
  <c r="P79" i="11"/>
  <c r="M14" i="11"/>
  <c r="M23" i="11"/>
  <c r="M31" i="11"/>
  <c r="M40" i="11"/>
  <c r="M49" i="11"/>
  <c r="M58" i="11"/>
  <c r="M66" i="11"/>
  <c r="M75" i="11"/>
  <c r="J10" i="11"/>
  <c r="J44" i="11"/>
  <c r="J64" i="11"/>
  <c r="J76" i="11"/>
  <c r="G12" i="11"/>
  <c r="G22" i="11"/>
  <c r="G31" i="11"/>
  <c r="G40" i="11"/>
  <c r="G49" i="11"/>
  <c r="G58" i="11"/>
  <c r="G66" i="11"/>
  <c r="G75" i="11"/>
  <c r="D10" i="11"/>
  <c r="D19" i="11"/>
  <c r="D27" i="11"/>
  <c r="D36" i="11"/>
  <c r="D44" i="11"/>
  <c r="D53" i="11"/>
  <c r="D62" i="11"/>
  <c r="D71" i="11"/>
  <c r="D79" i="11"/>
  <c r="J19" i="11"/>
  <c r="J47" i="11"/>
  <c r="J66" i="11"/>
  <c r="J77" i="11"/>
  <c r="G13" i="11"/>
  <c r="G23" i="11"/>
  <c r="G32" i="11"/>
  <c r="G41" i="11"/>
  <c r="G50" i="11"/>
  <c r="G59" i="11"/>
  <c r="G67" i="11"/>
  <c r="G76" i="11"/>
  <c r="D11" i="11"/>
  <c r="D20" i="11"/>
  <c r="D28" i="11"/>
  <c r="D37" i="11"/>
  <c r="D46" i="11"/>
  <c r="D54" i="11"/>
  <c r="D63" i="11"/>
  <c r="D72" i="11"/>
  <c r="J23" i="11"/>
  <c r="J49" i="11"/>
  <c r="J67" i="11"/>
  <c r="J78" i="11"/>
  <c r="G14" i="11"/>
  <c r="G24" i="11"/>
  <c r="G34" i="11"/>
  <c r="G42" i="11"/>
  <c r="G51" i="11"/>
  <c r="G60" i="11"/>
  <c r="G68" i="11"/>
  <c r="G77" i="11"/>
  <c r="D12" i="11"/>
  <c r="D21" i="11"/>
  <c r="D29" i="11"/>
  <c r="D38" i="11"/>
  <c r="D47" i="11"/>
  <c r="D55" i="11"/>
  <c r="D64" i="11"/>
  <c r="D73" i="11"/>
  <c r="J27" i="11"/>
  <c r="J53" i="11"/>
  <c r="J68" i="11"/>
  <c r="J79" i="11"/>
  <c r="G15" i="11"/>
  <c r="G25" i="11"/>
  <c r="G35" i="11"/>
  <c r="G43" i="11"/>
  <c r="G52" i="11"/>
  <c r="G61" i="11"/>
  <c r="G70" i="11"/>
  <c r="G78" i="11"/>
  <c r="D13" i="11"/>
  <c r="D22" i="11"/>
  <c r="D30" i="11"/>
  <c r="D39" i="11"/>
  <c r="D48" i="11"/>
  <c r="D56" i="11"/>
  <c r="D65" i="11"/>
  <c r="D74" i="11"/>
  <c r="J31" i="11"/>
  <c r="J55" i="11"/>
  <c r="J71" i="11"/>
  <c r="G8" i="11"/>
  <c r="G16" i="11"/>
  <c r="G27" i="11"/>
  <c r="G36" i="11"/>
  <c r="G44" i="11"/>
  <c r="G53" i="11"/>
  <c r="G62" i="11"/>
  <c r="G71" i="11"/>
  <c r="G79" i="11"/>
  <c r="D14" i="11"/>
  <c r="D23" i="11"/>
  <c r="D31" i="11"/>
  <c r="D40" i="11"/>
  <c r="D49" i="11"/>
  <c r="D58" i="11"/>
  <c r="D66" i="11"/>
  <c r="D75" i="11"/>
  <c r="J36" i="11"/>
  <c r="J58" i="11"/>
  <c r="J72" i="11"/>
  <c r="G19" i="11"/>
  <c r="G28" i="11"/>
  <c r="G37" i="11"/>
  <c r="G46" i="11"/>
  <c r="G54" i="11"/>
  <c r="G63" i="11"/>
  <c r="G72" i="11"/>
  <c r="D8" i="11"/>
  <c r="D15" i="11"/>
  <c r="D24" i="11"/>
  <c r="D32" i="11"/>
  <c r="D41" i="11"/>
  <c r="D50" i="11"/>
  <c r="D59" i="11"/>
  <c r="D67" i="11"/>
  <c r="D76" i="11"/>
  <c r="J38" i="11"/>
  <c r="J60" i="11"/>
  <c r="J73" i="11"/>
  <c r="G10" i="11"/>
  <c r="G20" i="11"/>
  <c r="G29" i="11"/>
  <c r="G38" i="11"/>
  <c r="G47" i="11"/>
  <c r="G55" i="11"/>
  <c r="G64" i="11"/>
  <c r="G73" i="11"/>
  <c r="D16" i="11"/>
  <c r="D25" i="11"/>
  <c r="D34" i="11"/>
  <c r="D42" i="11"/>
  <c r="D51" i="11"/>
  <c r="D60" i="11"/>
  <c r="D68" i="11"/>
  <c r="D77" i="11"/>
  <c r="J40" i="11"/>
  <c r="J62" i="11"/>
  <c r="J75" i="11"/>
  <c r="G11" i="11"/>
  <c r="G21" i="11"/>
  <c r="G30" i="11"/>
  <c r="G39" i="11"/>
  <c r="G48" i="11"/>
  <c r="G56" i="11"/>
  <c r="G65" i="11"/>
  <c r="G74" i="11"/>
  <c r="D9" i="11"/>
  <c r="D17" i="11"/>
  <c r="D26" i="11"/>
  <c r="D35" i="11"/>
  <c r="D43" i="11"/>
  <c r="D52" i="11"/>
  <c r="D61" i="11"/>
  <c r="D70" i="11"/>
  <c r="D78" i="11"/>
  <c r="C9" i="10"/>
  <c r="C18" i="10"/>
  <c r="C26" i="10"/>
  <c r="C35" i="10"/>
  <c r="C43" i="10"/>
  <c r="C52" i="10"/>
  <c r="C61" i="10"/>
  <c r="C70" i="10"/>
  <c r="C78" i="10"/>
  <c r="C10" i="10"/>
  <c r="C19" i="10"/>
  <c r="C27" i="10"/>
  <c r="C36" i="10"/>
  <c r="C45" i="10"/>
  <c r="C53" i="10"/>
  <c r="C62" i="10"/>
  <c r="C71" i="10"/>
  <c r="C7" i="10"/>
  <c r="C11" i="10"/>
  <c r="C20" i="10"/>
  <c r="C28" i="10"/>
  <c r="C37" i="10"/>
  <c r="C46" i="10"/>
  <c r="C54" i="10"/>
  <c r="C63" i="10"/>
  <c r="C72" i="10"/>
  <c r="D7" i="10"/>
  <c r="C12" i="10"/>
  <c r="C21" i="10"/>
  <c r="C29" i="10"/>
  <c r="C38" i="10"/>
  <c r="C47" i="10"/>
  <c r="C55" i="10"/>
  <c r="C64" i="10"/>
  <c r="C73" i="10"/>
  <c r="C13" i="10"/>
  <c r="C22" i="10"/>
  <c r="C30" i="10"/>
  <c r="C39" i="10"/>
  <c r="C48" i="10"/>
  <c r="C57" i="10"/>
  <c r="C65" i="10"/>
  <c r="C74" i="10"/>
  <c r="C14" i="10"/>
  <c r="C23" i="10"/>
  <c r="C31" i="10"/>
  <c r="C40" i="10"/>
  <c r="C49" i="10"/>
  <c r="C58" i="10"/>
  <c r="C66" i="10"/>
  <c r="C75" i="10"/>
  <c r="C15" i="10"/>
  <c r="C24" i="10"/>
  <c r="C33" i="10"/>
  <c r="C41" i="10"/>
  <c r="C50" i="10"/>
  <c r="C59" i="10"/>
  <c r="C67" i="10"/>
  <c r="C76" i="10"/>
  <c r="C8" i="10"/>
  <c r="C16" i="10"/>
  <c r="C25" i="10"/>
  <c r="C34" i="10"/>
  <c r="C42" i="10"/>
  <c r="C51" i="10"/>
  <c r="C60" i="10"/>
  <c r="C69" i="10"/>
  <c r="C77" i="10"/>
  <c r="P9" i="10"/>
  <c r="P18" i="10"/>
  <c r="P26" i="10"/>
  <c r="P35" i="10"/>
  <c r="P43" i="10"/>
  <c r="P52" i="10"/>
  <c r="P61" i="10"/>
  <c r="P70" i="10"/>
  <c r="P78" i="10"/>
  <c r="N11" i="10"/>
  <c r="N20" i="10"/>
  <c r="N28" i="10"/>
  <c r="N37" i="10"/>
  <c r="N46" i="10"/>
  <c r="N54" i="10"/>
  <c r="N63" i="10"/>
  <c r="N72" i="10"/>
  <c r="M7" i="10"/>
  <c r="M15" i="10"/>
  <c r="M24" i="10"/>
  <c r="M33" i="10"/>
  <c r="M41" i="10"/>
  <c r="M50" i="10"/>
  <c r="M59" i="10"/>
  <c r="M67" i="10"/>
  <c r="M76" i="10"/>
  <c r="N36" i="10"/>
  <c r="P10" i="10"/>
  <c r="P19" i="10"/>
  <c r="P27" i="10"/>
  <c r="P36" i="10"/>
  <c r="P45" i="10"/>
  <c r="P53" i="10"/>
  <c r="P62" i="10"/>
  <c r="P71" i="10"/>
  <c r="P7" i="10"/>
  <c r="N12" i="10"/>
  <c r="N21" i="10"/>
  <c r="N29" i="10"/>
  <c r="N38" i="10"/>
  <c r="N47" i="10"/>
  <c r="N55" i="10"/>
  <c r="N64" i="10"/>
  <c r="N73" i="10"/>
  <c r="M8" i="10"/>
  <c r="M16" i="10"/>
  <c r="M25" i="10"/>
  <c r="M34" i="10"/>
  <c r="M42" i="10"/>
  <c r="M51" i="10"/>
  <c r="M60" i="10"/>
  <c r="M69" i="10"/>
  <c r="M77" i="10"/>
  <c r="M52" i="10"/>
  <c r="M70" i="10"/>
  <c r="P57" i="10"/>
  <c r="P74" i="10"/>
  <c r="N33" i="10"/>
  <c r="N50" i="10"/>
  <c r="N76" i="10"/>
  <c r="M11" i="10"/>
  <c r="M28" i="10"/>
  <c r="P11" i="10"/>
  <c r="P20" i="10"/>
  <c r="P28" i="10"/>
  <c r="P37" i="10"/>
  <c r="P46" i="10"/>
  <c r="P54" i="10"/>
  <c r="P63" i="10"/>
  <c r="P72" i="10"/>
  <c r="N13" i="10"/>
  <c r="N22" i="10"/>
  <c r="N30" i="10"/>
  <c r="N39" i="10"/>
  <c r="N48" i="10"/>
  <c r="N57" i="10"/>
  <c r="N65" i="10"/>
  <c r="N74" i="10"/>
  <c r="M9" i="10"/>
  <c r="M18" i="10"/>
  <c r="M26" i="10"/>
  <c r="M35" i="10"/>
  <c r="M43" i="10"/>
  <c r="M61" i="10"/>
  <c r="M78" i="10"/>
  <c r="N24" i="10"/>
  <c r="M54" i="10"/>
  <c r="N45" i="10"/>
  <c r="N62" i="10"/>
  <c r="M14" i="10"/>
  <c r="M49" i="10"/>
  <c r="P12" i="10"/>
  <c r="P21" i="10"/>
  <c r="P29" i="10"/>
  <c r="P38" i="10"/>
  <c r="P47" i="10"/>
  <c r="P55" i="10"/>
  <c r="P64" i="10"/>
  <c r="P73" i="10"/>
  <c r="N14" i="10"/>
  <c r="N23" i="10"/>
  <c r="N31" i="10"/>
  <c r="N40" i="10"/>
  <c r="N49" i="10"/>
  <c r="N58" i="10"/>
  <c r="N66" i="10"/>
  <c r="N75" i="10"/>
  <c r="M10" i="10"/>
  <c r="M19" i="10"/>
  <c r="M27" i="10"/>
  <c r="M36" i="10"/>
  <c r="M45" i="10"/>
  <c r="M53" i="10"/>
  <c r="M62" i="10"/>
  <c r="M71" i="10"/>
  <c r="P13" i="10"/>
  <c r="P22" i="10"/>
  <c r="P30" i="10"/>
  <c r="P39" i="10"/>
  <c r="P48" i="10"/>
  <c r="P65" i="10"/>
  <c r="N15" i="10"/>
  <c r="N41" i="10"/>
  <c r="N59" i="10"/>
  <c r="N67" i="10"/>
  <c r="M20" i="10"/>
  <c r="M37" i="10"/>
  <c r="M46" i="10"/>
  <c r="M63" i="10"/>
  <c r="M72" i="10"/>
  <c r="N53" i="10"/>
  <c r="M31" i="10"/>
  <c r="M58" i="10"/>
  <c r="P14" i="10"/>
  <c r="P23" i="10"/>
  <c r="P31" i="10"/>
  <c r="P40" i="10"/>
  <c r="P49" i="10"/>
  <c r="P58" i="10"/>
  <c r="P66" i="10"/>
  <c r="P75" i="10"/>
  <c r="N8" i="10"/>
  <c r="N16" i="10"/>
  <c r="N25" i="10"/>
  <c r="N34" i="10"/>
  <c r="N42" i="10"/>
  <c r="N51" i="10"/>
  <c r="N60" i="10"/>
  <c r="N69" i="10"/>
  <c r="N77" i="10"/>
  <c r="M12" i="10"/>
  <c r="M21" i="10"/>
  <c r="M29" i="10"/>
  <c r="M38" i="10"/>
  <c r="M47" i="10"/>
  <c r="M55" i="10"/>
  <c r="M64" i="10"/>
  <c r="M73" i="10"/>
  <c r="N70" i="10"/>
  <c r="M13" i="10"/>
  <c r="M30" i="10"/>
  <c r="M48" i="10"/>
  <c r="M74" i="10"/>
  <c r="P8" i="10"/>
  <c r="P25" i="10"/>
  <c r="P51" i="10"/>
  <c r="P60" i="10"/>
  <c r="P77" i="10"/>
  <c r="N19" i="10"/>
  <c r="N7" i="10"/>
  <c r="M66" i="10"/>
  <c r="P15" i="10"/>
  <c r="P24" i="10"/>
  <c r="P33" i="10"/>
  <c r="P41" i="10"/>
  <c r="P50" i="10"/>
  <c r="P59" i="10"/>
  <c r="P67" i="10"/>
  <c r="P76" i="10"/>
  <c r="N9" i="10"/>
  <c r="N18" i="10"/>
  <c r="N26" i="10"/>
  <c r="N35" i="10"/>
  <c r="N43" i="10"/>
  <c r="N52" i="10"/>
  <c r="N61" i="10"/>
  <c r="N78" i="10"/>
  <c r="M22" i="10"/>
  <c r="M39" i="10"/>
  <c r="M57" i="10"/>
  <c r="M65" i="10"/>
  <c r="P16" i="10"/>
  <c r="P34" i="10"/>
  <c r="P42" i="10"/>
  <c r="P69" i="10"/>
  <c r="N10" i="10"/>
  <c r="N27" i="10"/>
  <c r="N71" i="10"/>
  <c r="M23" i="10"/>
  <c r="M40" i="10"/>
  <c r="M75" i="10"/>
  <c r="J36" i="10"/>
  <c r="H47" i="10"/>
  <c r="J62" i="10"/>
  <c r="I50" i="10"/>
  <c r="H12" i="10"/>
  <c r="E63" i="10"/>
  <c r="F66" i="10"/>
  <c r="G35" i="10"/>
  <c r="I59" i="10"/>
  <c r="J45" i="10"/>
  <c r="K57" i="10"/>
  <c r="D69" i="10"/>
  <c r="E46" i="10"/>
  <c r="F49" i="10"/>
  <c r="G18" i="10"/>
  <c r="I41" i="10"/>
  <c r="J27" i="10"/>
  <c r="G61" i="10"/>
  <c r="G70" i="10"/>
  <c r="H38" i="10"/>
  <c r="D51" i="10"/>
  <c r="F31" i="10"/>
  <c r="K74" i="10"/>
  <c r="J7" i="10"/>
  <c r="D60" i="10"/>
  <c r="E37" i="10"/>
  <c r="F23" i="10"/>
  <c r="G9" i="10"/>
  <c r="I33" i="10"/>
  <c r="K48" i="10"/>
  <c r="D77" i="10"/>
  <c r="E54" i="10"/>
  <c r="F58" i="10"/>
  <c r="G26" i="10"/>
  <c r="D34" i="10"/>
  <c r="E28" i="10"/>
  <c r="F14" i="10"/>
  <c r="H73" i="10"/>
  <c r="I24" i="10"/>
  <c r="K39" i="10"/>
  <c r="D25" i="10"/>
  <c r="E20" i="10"/>
  <c r="G78" i="10"/>
  <c r="H64" i="10"/>
  <c r="I15" i="10"/>
  <c r="K13" i="10"/>
  <c r="K30" i="10"/>
  <c r="D16" i="10"/>
  <c r="E11" i="10"/>
  <c r="G52" i="10"/>
  <c r="I76" i="10"/>
  <c r="J71" i="10"/>
  <c r="K22" i="10"/>
  <c r="H55" i="10"/>
  <c r="D42" i="10"/>
  <c r="F40" i="10"/>
  <c r="E72" i="10"/>
  <c r="F75" i="10"/>
  <c r="G43" i="10"/>
  <c r="I67" i="10"/>
  <c r="J53" i="10"/>
  <c r="H21" i="10"/>
  <c r="J19" i="10"/>
  <c r="H29" i="10"/>
  <c r="D8" i="10"/>
  <c r="K65" i="10"/>
  <c r="J10" i="10"/>
  <c r="D73" i="10"/>
  <c r="D64" i="10"/>
  <c r="D55" i="10"/>
  <c r="D47" i="10"/>
  <c r="D38" i="10"/>
  <c r="D29" i="10"/>
  <c r="D21" i="10"/>
  <c r="D12" i="10"/>
  <c r="E76" i="10"/>
  <c r="E67" i="10"/>
  <c r="E59" i="10"/>
  <c r="E50" i="10"/>
  <c r="E41" i="10"/>
  <c r="E33" i="10"/>
  <c r="E24" i="10"/>
  <c r="E15" i="10"/>
  <c r="F7" i="10"/>
  <c r="F71" i="10"/>
  <c r="F62" i="10"/>
  <c r="F53" i="10"/>
  <c r="F45" i="10"/>
  <c r="F36" i="10"/>
  <c r="F27" i="10"/>
  <c r="F19" i="10"/>
  <c r="F10" i="10"/>
  <c r="G74" i="10"/>
  <c r="G65" i="10"/>
  <c r="G57" i="10"/>
  <c r="G48" i="10"/>
  <c r="G39" i="10"/>
  <c r="G30" i="10"/>
  <c r="G22" i="10"/>
  <c r="G13" i="10"/>
  <c r="H77" i="10"/>
  <c r="H69" i="10"/>
  <c r="H60" i="10"/>
  <c r="H51" i="10"/>
  <c r="H42" i="10"/>
  <c r="H34" i="10"/>
  <c r="H25" i="10"/>
  <c r="H16" i="10"/>
  <c r="H8" i="10"/>
  <c r="I72" i="10"/>
  <c r="I63" i="10"/>
  <c r="I54" i="10"/>
  <c r="I46" i="10"/>
  <c r="I37" i="10"/>
  <c r="I28" i="10"/>
  <c r="I20" i="10"/>
  <c r="I11" i="10"/>
  <c r="J75" i="10"/>
  <c r="J66" i="10"/>
  <c r="J58" i="10"/>
  <c r="J49" i="10"/>
  <c r="J40" i="10"/>
  <c r="J31" i="10"/>
  <c r="J23" i="10"/>
  <c r="J14" i="10"/>
  <c r="K78" i="10"/>
  <c r="K70" i="10"/>
  <c r="K61" i="10"/>
  <c r="K52" i="10"/>
  <c r="K43" i="10"/>
  <c r="K35" i="10"/>
  <c r="K26" i="10"/>
  <c r="K18" i="10"/>
  <c r="K9" i="10"/>
  <c r="D72" i="10"/>
  <c r="D63" i="10"/>
  <c r="D54" i="10"/>
  <c r="D46" i="10"/>
  <c r="D37" i="10"/>
  <c r="D28" i="10"/>
  <c r="D20" i="10"/>
  <c r="D11" i="10"/>
  <c r="E75" i="10"/>
  <c r="E66" i="10"/>
  <c r="E58" i="10"/>
  <c r="E49" i="10"/>
  <c r="E40" i="10"/>
  <c r="E31" i="10"/>
  <c r="E23" i="10"/>
  <c r="E14" i="10"/>
  <c r="F78" i="10"/>
  <c r="F70" i="10"/>
  <c r="F61" i="10"/>
  <c r="F52" i="10"/>
  <c r="F43" i="10"/>
  <c r="F35" i="10"/>
  <c r="F26" i="10"/>
  <c r="F18" i="10"/>
  <c r="F9" i="10"/>
  <c r="G73" i="10"/>
  <c r="G64" i="10"/>
  <c r="G55" i="10"/>
  <c r="G47" i="10"/>
  <c r="G38" i="10"/>
  <c r="G29" i="10"/>
  <c r="G21" i="10"/>
  <c r="G12" i="10"/>
  <c r="H76" i="10"/>
  <c r="H67" i="10"/>
  <c r="H59" i="10"/>
  <c r="H50" i="10"/>
  <c r="H41" i="10"/>
  <c r="H33" i="10"/>
  <c r="H24" i="10"/>
  <c r="H15" i="10"/>
  <c r="I7" i="10"/>
  <c r="I71" i="10"/>
  <c r="I62" i="10"/>
  <c r="I53" i="10"/>
  <c r="I45" i="10"/>
  <c r="I36" i="10"/>
  <c r="I27" i="10"/>
  <c r="I19" i="10"/>
  <c r="I10" i="10"/>
  <c r="J74" i="10"/>
  <c r="J65" i="10"/>
  <c r="J57" i="10"/>
  <c r="J48" i="10"/>
  <c r="J39" i="10"/>
  <c r="J30" i="10"/>
  <c r="J22" i="10"/>
  <c r="J13" i="10"/>
  <c r="K77" i="10"/>
  <c r="K69" i="10"/>
  <c r="K60" i="10"/>
  <c r="K51" i="10"/>
  <c r="K42" i="10"/>
  <c r="K34" i="10"/>
  <c r="K25" i="10"/>
  <c r="K16" i="10"/>
  <c r="K8" i="10"/>
  <c r="D71" i="10"/>
  <c r="D62" i="10"/>
  <c r="D53" i="10"/>
  <c r="D45" i="10"/>
  <c r="D36" i="10"/>
  <c r="D27" i="10"/>
  <c r="D19" i="10"/>
  <c r="D10" i="10"/>
  <c r="E74" i="10"/>
  <c r="E65" i="10"/>
  <c r="E57" i="10"/>
  <c r="E48" i="10"/>
  <c r="E39" i="10"/>
  <c r="E30" i="10"/>
  <c r="E22" i="10"/>
  <c r="E13" i="10"/>
  <c r="F77" i="10"/>
  <c r="F69" i="10"/>
  <c r="F60" i="10"/>
  <c r="F51" i="10"/>
  <c r="F42" i="10"/>
  <c r="F34" i="10"/>
  <c r="F25" i="10"/>
  <c r="F16" i="10"/>
  <c r="F8" i="10"/>
  <c r="G72" i="10"/>
  <c r="G63" i="10"/>
  <c r="G54" i="10"/>
  <c r="G46" i="10"/>
  <c r="G37" i="10"/>
  <c r="G28" i="10"/>
  <c r="G20" i="10"/>
  <c r="G11" i="10"/>
  <c r="H75" i="10"/>
  <c r="H66" i="10"/>
  <c r="H58" i="10"/>
  <c r="H49" i="10"/>
  <c r="H40" i="10"/>
  <c r="H31" i="10"/>
  <c r="H23" i="10"/>
  <c r="H14" i="10"/>
  <c r="I78" i="10"/>
  <c r="I70" i="10"/>
  <c r="I61" i="10"/>
  <c r="I52" i="10"/>
  <c r="I43" i="10"/>
  <c r="I35" i="10"/>
  <c r="I26" i="10"/>
  <c r="I18" i="10"/>
  <c r="I9" i="10"/>
  <c r="J73" i="10"/>
  <c r="J64" i="10"/>
  <c r="J55" i="10"/>
  <c r="J47" i="10"/>
  <c r="J38" i="10"/>
  <c r="J29" i="10"/>
  <c r="J21" i="10"/>
  <c r="J12" i="10"/>
  <c r="K76" i="10"/>
  <c r="K67" i="10"/>
  <c r="K59" i="10"/>
  <c r="K50" i="10"/>
  <c r="K41" i="10"/>
  <c r="K33" i="10"/>
  <c r="K24" i="10"/>
  <c r="K15" i="10"/>
  <c r="D78" i="10"/>
  <c r="D70" i="10"/>
  <c r="D61" i="10"/>
  <c r="D52" i="10"/>
  <c r="D43" i="10"/>
  <c r="D35" i="10"/>
  <c r="D26" i="10"/>
  <c r="D18" i="10"/>
  <c r="D9" i="10"/>
  <c r="E73" i="10"/>
  <c r="E64" i="10"/>
  <c r="E55" i="10"/>
  <c r="E47" i="10"/>
  <c r="E38" i="10"/>
  <c r="E29" i="10"/>
  <c r="E21" i="10"/>
  <c r="E12" i="10"/>
  <c r="F76" i="10"/>
  <c r="F67" i="10"/>
  <c r="F59" i="10"/>
  <c r="F50" i="10"/>
  <c r="F41" i="10"/>
  <c r="F33" i="10"/>
  <c r="F24" i="10"/>
  <c r="F15" i="10"/>
  <c r="G7" i="10"/>
  <c r="G71" i="10"/>
  <c r="G62" i="10"/>
  <c r="G53" i="10"/>
  <c r="G45" i="10"/>
  <c r="G36" i="10"/>
  <c r="G27" i="10"/>
  <c r="G19" i="10"/>
  <c r="G10" i="10"/>
  <c r="H74" i="10"/>
  <c r="H65" i="10"/>
  <c r="H57" i="10"/>
  <c r="H48" i="10"/>
  <c r="H39" i="10"/>
  <c r="H30" i="10"/>
  <c r="H22" i="10"/>
  <c r="H13" i="10"/>
  <c r="I77" i="10"/>
  <c r="I69" i="10"/>
  <c r="I60" i="10"/>
  <c r="I51" i="10"/>
  <c r="I42" i="10"/>
  <c r="I34" i="10"/>
  <c r="I25" i="10"/>
  <c r="I16" i="10"/>
  <c r="I8" i="10"/>
  <c r="J72" i="10"/>
  <c r="J63" i="10"/>
  <c r="J54" i="10"/>
  <c r="J46" i="10"/>
  <c r="J37" i="10"/>
  <c r="J28" i="10"/>
  <c r="J20" i="10"/>
  <c r="J11" i="10"/>
  <c r="K75" i="10"/>
  <c r="K66" i="10"/>
  <c r="K58" i="10"/>
  <c r="K49" i="10"/>
  <c r="K40" i="10"/>
  <c r="K31" i="10"/>
  <c r="K23" i="10"/>
  <c r="K14" i="10"/>
  <c r="D76" i="10"/>
  <c r="D67" i="10"/>
  <c r="D59" i="10"/>
  <c r="D50" i="10"/>
  <c r="D41" i="10"/>
  <c r="D33" i="10"/>
  <c r="D24" i="10"/>
  <c r="D15" i="10"/>
  <c r="E7" i="10"/>
  <c r="E71" i="10"/>
  <c r="E62" i="10"/>
  <c r="E53" i="10"/>
  <c r="E45" i="10"/>
  <c r="E36" i="10"/>
  <c r="E27" i="10"/>
  <c r="E19" i="10"/>
  <c r="E10" i="10"/>
  <c r="F74" i="10"/>
  <c r="F65" i="10"/>
  <c r="F57" i="10"/>
  <c r="F48" i="10"/>
  <c r="F39" i="10"/>
  <c r="F30" i="10"/>
  <c r="F22" i="10"/>
  <c r="F13" i="10"/>
  <c r="G77" i="10"/>
  <c r="G69" i="10"/>
  <c r="G60" i="10"/>
  <c r="G51" i="10"/>
  <c r="G42" i="10"/>
  <c r="G34" i="10"/>
  <c r="G25" i="10"/>
  <c r="G16" i="10"/>
  <c r="G8" i="10"/>
  <c r="H72" i="10"/>
  <c r="H63" i="10"/>
  <c r="H54" i="10"/>
  <c r="H46" i="10"/>
  <c r="H37" i="10"/>
  <c r="H28" i="10"/>
  <c r="H20" i="10"/>
  <c r="H11" i="10"/>
  <c r="I75" i="10"/>
  <c r="I66" i="10"/>
  <c r="I58" i="10"/>
  <c r="I49" i="10"/>
  <c r="I40" i="10"/>
  <c r="I31" i="10"/>
  <c r="I23" i="10"/>
  <c r="I14" i="10"/>
  <c r="J78" i="10"/>
  <c r="J70" i="10"/>
  <c r="J61" i="10"/>
  <c r="J52" i="10"/>
  <c r="J43" i="10"/>
  <c r="J35" i="10"/>
  <c r="J26" i="10"/>
  <c r="J18" i="10"/>
  <c r="J9" i="10"/>
  <c r="K73" i="10"/>
  <c r="K64" i="10"/>
  <c r="K55" i="10"/>
  <c r="K47" i="10"/>
  <c r="K38" i="10"/>
  <c r="K29" i="10"/>
  <c r="K21" i="10"/>
  <c r="K12" i="10"/>
  <c r="D75" i="10"/>
  <c r="D66" i="10"/>
  <c r="D58" i="10"/>
  <c r="D49" i="10"/>
  <c r="D40" i="10"/>
  <c r="D31" i="10"/>
  <c r="D23" i="10"/>
  <c r="D14" i="10"/>
  <c r="E78" i="10"/>
  <c r="E70" i="10"/>
  <c r="E61" i="10"/>
  <c r="E52" i="10"/>
  <c r="E43" i="10"/>
  <c r="E35" i="10"/>
  <c r="E26" i="10"/>
  <c r="E18" i="10"/>
  <c r="E9" i="10"/>
  <c r="F73" i="10"/>
  <c r="F64" i="10"/>
  <c r="F55" i="10"/>
  <c r="F47" i="10"/>
  <c r="F38" i="10"/>
  <c r="F29" i="10"/>
  <c r="F21" i="10"/>
  <c r="F12" i="10"/>
  <c r="G76" i="10"/>
  <c r="G67" i="10"/>
  <c r="G59" i="10"/>
  <c r="G50" i="10"/>
  <c r="G41" i="10"/>
  <c r="G33" i="10"/>
  <c r="G24" i="10"/>
  <c r="G15" i="10"/>
  <c r="H7" i="10"/>
  <c r="H71" i="10"/>
  <c r="H62" i="10"/>
  <c r="H53" i="10"/>
  <c r="H45" i="10"/>
  <c r="H36" i="10"/>
  <c r="H27" i="10"/>
  <c r="H19" i="10"/>
  <c r="H10" i="10"/>
  <c r="I74" i="10"/>
  <c r="I65" i="10"/>
  <c r="I57" i="10"/>
  <c r="I48" i="10"/>
  <c r="I39" i="10"/>
  <c r="I30" i="10"/>
  <c r="I22" i="10"/>
  <c r="I13" i="10"/>
  <c r="J77" i="10"/>
  <c r="J69" i="10"/>
  <c r="J60" i="10"/>
  <c r="J51" i="10"/>
  <c r="J42" i="10"/>
  <c r="J34" i="10"/>
  <c r="J25" i="10"/>
  <c r="J16" i="10"/>
  <c r="J8" i="10"/>
  <c r="K72" i="10"/>
  <c r="K63" i="10"/>
  <c r="K54" i="10"/>
  <c r="K46" i="10"/>
  <c r="K37" i="10"/>
  <c r="K28" i="10"/>
  <c r="K20" i="10"/>
  <c r="K11" i="10"/>
  <c r="D74" i="10"/>
  <c r="D65" i="10"/>
  <c r="D57" i="10"/>
  <c r="D48" i="10"/>
  <c r="D39" i="10"/>
  <c r="D30" i="10"/>
  <c r="D22" i="10"/>
  <c r="D13" i="10"/>
  <c r="E77" i="10"/>
  <c r="E69" i="10"/>
  <c r="E60" i="10"/>
  <c r="E51" i="10"/>
  <c r="E42" i="10"/>
  <c r="E34" i="10"/>
  <c r="E25" i="10"/>
  <c r="E16" i="10"/>
  <c r="E8" i="10"/>
  <c r="F72" i="10"/>
  <c r="F63" i="10"/>
  <c r="F54" i="10"/>
  <c r="F46" i="10"/>
  <c r="F37" i="10"/>
  <c r="F28" i="10"/>
  <c r="F20" i="10"/>
  <c r="F11" i="10"/>
  <c r="G75" i="10"/>
  <c r="G66" i="10"/>
  <c r="G58" i="10"/>
  <c r="G49" i="10"/>
  <c r="G40" i="10"/>
  <c r="G31" i="10"/>
  <c r="G23" i="10"/>
  <c r="G14" i="10"/>
  <c r="H78" i="10"/>
  <c r="H70" i="10"/>
  <c r="H61" i="10"/>
  <c r="H52" i="10"/>
  <c r="H43" i="10"/>
  <c r="H35" i="10"/>
  <c r="H26" i="10"/>
  <c r="H18" i="10"/>
  <c r="H9" i="10"/>
  <c r="I73" i="10"/>
  <c r="I64" i="10"/>
  <c r="I55" i="10"/>
  <c r="I47" i="10"/>
  <c r="I38" i="10"/>
  <c r="I29" i="10"/>
  <c r="I21" i="10"/>
  <c r="I12" i="10"/>
  <c r="J76" i="10"/>
  <c r="J67" i="10"/>
  <c r="J59" i="10"/>
  <c r="J50" i="10"/>
  <c r="J41" i="10"/>
  <c r="J33" i="10"/>
  <c r="J24" i="10"/>
  <c r="J15" i="10"/>
  <c r="K7" i="10"/>
  <c r="K71" i="10"/>
  <c r="K62" i="10"/>
  <c r="K53" i="10"/>
  <c r="K45" i="10"/>
  <c r="K36" i="10"/>
  <c r="K27" i="10"/>
  <c r="K19" i="10"/>
  <c r="K10" i="10"/>
  <c r="J9" i="3"/>
  <c r="J8" i="3"/>
  <c r="K129" i="5"/>
  <c r="M129" i="5"/>
  <c r="K54" i="5"/>
  <c r="M54" i="5"/>
  <c r="K55" i="5"/>
  <c r="M55" i="5"/>
  <c r="K17" i="5"/>
  <c r="M17" i="5"/>
  <c r="AR23" i="11" l="1"/>
  <c r="AR25" i="11"/>
  <c r="AR39" i="11"/>
  <c r="AR31" i="11"/>
  <c r="AR49" i="11"/>
  <c r="AR10" i="11"/>
  <c r="AR16" i="11"/>
  <c r="AR26" i="11"/>
  <c r="AR44" i="11"/>
  <c r="AR24" i="11"/>
  <c r="AR36" i="11"/>
  <c r="AR17" i="11"/>
  <c r="AR43" i="11"/>
  <c r="AK69" i="11"/>
  <c r="AR20" i="11"/>
  <c r="AR27" i="11"/>
  <c r="AR9" i="11"/>
  <c r="G18" i="11"/>
  <c r="S69" i="11"/>
  <c r="H26" i="11"/>
  <c r="K28" i="11"/>
  <c r="T27" i="11"/>
  <c r="W21" i="11"/>
  <c r="N52" i="11"/>
  <c r="N25" i="11"/>
  <c r="W64" i="11"/>
  <c r="N67" i="11"/>
  <c r="AC11" i="11"/>
  <c r="AR32" i="11"/>
  <c r="AR52" i="11"/>
  <c r="J69" i="11"/>
  <c r="AB33" i="11"/>
  <c r="P80" i="11"/>
  <c r="V18" i="11"/>
  <c r="S33" i="11"/>
  <c r="AK80" i="11"/>
  <c r="P57" i="11"/>
  <c r="E77" i="11"/>
  <c r="H53" i="11"/>
  <c r="K55" i="11"/>
  <c r="L69" i="11"/>
  <c r="N58" i="11"/>
  <c r="Q43" i="11"/>
  <c r="E36" i="11"/>
  <c r="E41" i="11"/>
  <c r="H43" i="11"/>
  <c r="D80" i="11"/>
  <c r="D45" i="11"/>
  <c r="D57" i="11"/>
  <c r="J33" i="11"/>
  <c r="D33" i="11"/>
  <c r="M69" i="11"/>
  <c r="AH33" i="11"/>
  <c r="V80" i="11"/>
  <c r="J45" i="11"/>
  <c r="P45" i="11"/>
  <c r="V45" i="11"/>
  <c r="AB45" i="11"/>
  <c r="AH45" i="11"/>
  <c r="AB18" i="11"/>
  <c r="Y33" i="11"/>
  <c r="AQ80" i="11"/>
  <c r="V57" i="11"/>
  <c r="E60" i="11"/>
  <c r="H44" i="11"/>
  <c r="K47" i="11"/>
  <c r="N49" i="11"/>
  <c r="Q19" i="11"/>
  <c r="O33" i="11"/>
  <c r="E68" i="11"/>
  <c r="E32" i="11"/>
  <c r="H35" i="11"/>
  <c r="K37" i="11"/>
  <c r="N39" i="11"/>
  <c r="T62" i="11"/>
  <c r="AB80" i="11"/>
  <c r="M57" i="11"/>
  <c r="AH18" i="11"/>
  <c r="AK33" i="11"/>
  <c r="AB57" i="11"/>
  <c r="AH57" i="11"/>
  <c r="E42" i="11"/>
  <c r="H36" i="11"/>
  <c r="K38" i="11"/>
  <c r="N40" i="11"/>
  <c r="T64" i="11"/>
  <c r="E51" i="11"/>
  <c r="E24" i="11"/>
  <c r="N30" i="11"/>
  <c r="H51" i="11"/>
  <c r="K53" i="11"/>
  <c r="N55" i="11"/>
  <c r="Q36" i="11"/>
  <c r="H77" i="11"/>
  <c r="E13" i="11"/>
  <c r="H15" i="11"/>
  <c r="K17" i="11"/>
  <c r="N20" i="11"/>
  <c r="F69" i="11"/>
  <c r="H58" i="11"/>
  <c r="K51" i="11"/>
  <c r="N53" i="11"/>
  <c r="Q34" i="11"/>
  <c r="O45" i="11"/>
  <c r="E47" i="11"/>
  <c r="C57" i="11"/>
  <c r="E46" i="11"/>
  <c r="H48" i="11"/>
  <c r="K50" i="11"/>
  <c r="Q27" i="11"/>
  <c r="E44" i="11"/>
  <c r="H21" i="11"/>
  <c r="K23" i="11"/>
  <c r="E61" i="11"/>
  <c r="H63" i="11"/>
  <c r="K65" i="11"/>
  <c r="Q68" i="11"/>
  <c r="Q64" i="11"/>
  <c r="T66" i="11"/>
  <c r="W68" i="11"/>
  <c r="Z71" i="11"/>
  <c r="AC73" i="11"/>
  <c r="AI77" i="11"/>
  <c r="AL79" i="11"/>
  <c r="AL10" i="11"/>
  <c r="T74" i="11"/>
  <c r="W76" i="11"/>
  <c r="Z78" i="11"/>
  <c r="Z9" i="11"/>
  <c r="AI15" i="11"/>
  <c r="AL17" i="11"/>
  <c r="W40" i="11"/>
  <c r="Z42" i="11"/>
  <c r="AC44" i="11"/>
  <c r="AI49" i="11"/>
  <c r="AL51" i="11"/>
  <c r="AR47" i="11"/>
  <c r="T54" i="11"/>
  <c r="W56" i="11"/>
  <c r="Z59" i="11"/>
  <c r="AC61" i="11"/>
  <c r="AI65" i="11"/>
  <c r="AL67" i="11"/>
  <c r="AR63" i="11"/>
  <c r="AC16" i="11"/>
  <c r="AI12" i="11"/>
  <c r="AL14" i="11"/>
  <c r="G57" i="11"/>
  <c r="Y69" i="11"/>
  <c r="AH80" i="11"/>
  <c r="S57" i="11"/>
  <c r="P69" i="11"/>
  <c r="C45" i="11"/>
  <c r="E34" i="11"/>
  <c r="H27" i="11"/>
  <c r="K29" i="11"/>
  <c r="N31" i="11"/>
  <c r="T29" i="11"/>
  <c r="E25" i="11"/>
  <c r="E15" i="11"/>
  <c r="H17" i="11"/>
  <c r="D69" i="11"/>
  <c r="Y57" i="11"/>
  <c r="V69" i="11"/>
  <c r="AQ45" i="11"/>
  <c r="M18" i="11"/>
  <c r="E16" i="11"/>
  <c r="H19" i="11"/>
  <c r="F33" i="11"/>
  <c r="K21" i="11"/>
  <c r="N23" i="11"/>
  <c r="W47" i="11"/>
  <c r="E76" i="11"/>
  <c r="H78" i="11"/>
  <c r="H9" i="11"/>
  <c r="K11" i="11"/>
  <c r="N13" i="11"/>
  <c r="G69" i="11"/>
  <c r="AQ69" i="11"/>
  <c r="AB69" i="11"/>
  <c r="AH69" i="11"/>
  <c r="M80" i="11"/>
  <c r="M45" i="11"/>
  <c r="S45" i="11"/>
  <c r="Y45" i="11"/>
  <c r="AK45" i="11"/>
  <c r="S18" i="11"/>
  <c r="E75" i="11"/>
  <c r="H79" i="11"/>
  <c r="H10" i="11"/>
  <c r="K12" i="11"/>
  <c r="N14" i="11"/>
  <c r="Z49" i="11"/>
  <c r="E67" i="11"/>
  <c r="H70" i="11"/>
  <c r="F80" i="11"/>
  <c r="K72" i="11"/>
  <c r="N74" i="11"/>
  <c r="Q76" i="11"/>
  <c r="AC42" i="11"/>
  <c r="H25" i="11"/>
  <c r="G33" i="11"/>
  <c r="P33" i="11"/>
  <c r="AQ57" i="11"/>
  <c r="J18" i="11"/>
  <c r="AK57" i="11"/>
  <c r="S80" i="11"/>
  <c r="Y18" i="11"/>
  <c r="E79" i="11"/>
  <c r="H71" i="11"/>
  <c r="K73" i="11"/>
  <c r="N75" i="11"/>
  <c r="Q77" i="11"/>
  <c r="AC51" i="11"/>
  <c r="E59" i="11"/>
  <c r="H61" i="11"/>
  <c r="K63" i="11"/>
  <c r="D18" i="11"/>
  <c r="G80" i="11"/>
  <c r="G45" i="11"/>
  <c r="V33" i="11"/>
  <c r="J80" i="11"/>
  <c r="P18" i="11"/>
  <c r="M33" i="11"/>
  <c r="Y80" i="11"/>
  <c r="J57" i="11"/>
  <c r="AK18" i="11"/>
  <c r="E53" i="11"/>
  <c r="H62" i="11"/>
  <c r="K64" i="11"/>
  <c r="N66" i="11"/>
  <c r="Q65" i="11"/>
  <c r="E62" i="11"/>
  <c r="E50" i="11"/>
  <c r="H52" i="11"/>
  <c r="K54" i="11"/>
  <c r="N56" i="11"/>
  <c r="Q42" i="11"/>
  <c r="K46" i="11"/>
  <c r="I57" i="11"/>
  <c r="N48" i="11"/>
  <c r="Q17" i="11"/>
  <c r="H68" i="11"/>
  <c r="K71" i="11"/>
  <c r="N73" i="11"/>
  <c r="Q74" i="11"/>
  <c r="AC34" i="11"/>
  <c r="AA45" i="11"/>
  <c r="E30" i="11"/>
  <c r="H32" i="11"/>
  <c r="K35" i="11"/>
  <c r="N37" i="11"/>
  <c r="T53" i="11"/>
  <c r="E21" i="11"/>
  <c r="K68" i="11"/>
  <c r="N71" i="11"/>
  <c r="Q72" i="11"/>
  <c r="E40" i="11"/>
  <c r="E63" i="11"/>
  <c r="H65" i="11"/>
  <c r="K67" i="11"/>
  <c r="L80" i="11"/>
  <c r="N70" i="11"/>
  <c r="Q71" i="11"/>
  <c r="E49" i="11"/>
  <c r="H38" i="11"/>
  <c r="K40" i="11"/>
  <c r="N42" i="11"/>
  <c r="T73" i="11"/>
  <c r="E78" i="11"/>
  <c r="E9" i="11"/>
  <c r="H11" i="11"/>
  <c r="K13" i="11"/>
  <c r="N15" i="11"/>
  <c r="Z58" i="11"/>
  <c r="X69" i="11"/>
  <c r="Q12" i="11"/>
  <c r="T14" i="11"/>
  <c r="W16" i="11"/>
  <c r="Z19" i="11"/>
  <c r="X33" i="11"/>
  <c r="AC21" i="11"/>
  <c r="AI25" i="11"/>
  <c r="AL27" i="11"/>
  <c r="Q20" i="11"/>
  <c r="T22" i="11"/>
  <c r="W24" i="11"/>
  <c r="Z26" i="11"/>
  <c r="AC28" i="11"/>
  <c r="AI32" i="11"/>
  <c r="AL35" i="11"/>
  <c r="W58" i="11"/>
  <c r="U69" i="11"/>
  <c r="Z60" i="11"/>
  <c r="AC62" i="11"/>
  <c r="AI66" i="11"/>
  <c r="AL68" i="11"/>
  <c r="AR64" i="11"/>
  <c r="T72" i="11"/>
  <c r="W74" i="11"/>
  <c r="Z76" i="11"/>
  <c r="AC78" i="11"/>
  <c r="AC9" i="11"/>
  <c r="AI13" i="11"/>
  <c r="AL15" i="11"/>
  <c r="AR11" i="11"/>
  <c r="AI29" i="11"/>
  <c r="AL31" i="11"/>
  <c r="Q32" i="11"/>
  <c r="T35" i="11"/>
  <c r="W37" i="11"/>
  <c r="Z39" i="11"/>
  <c r="AC41" i="11"/>
  <c r="AI37" i="11"/>
  <c r="AL39" i="11"/>
  <c r="Q49" i="11"/>
  <c r="T51" i="11"/>
  <c r="W53" i="11"/>
  <c r="Z55" i="11"/>
  <c r="AC58" i="11"/>
  <c r="AA69" i="11"/>
  <c r="AI62" i="11"/>
  <c r="AL64" i="11"/>
  <c r="AR68" i="11"/>
  <c r="Q56" i="11"/>
  <c r="T59" i="11"/>
  <c r="W61" i="11"/>
  <c r="Z63" i="11"/>
  <c r="AC65" i="11"/>
  <c r="AG80" i="11"/>
  <c r="AI70" i="11"/>
  <c r="AL72" i="11"/>
  <c r="AR76" i="11"/>
  <c r="L18" i="11"/>
  <c r="N8" i="11"/>
  <c r="AG18" i="11"/>
  <c r="AI8" i="11"/>
  <c r="H60" i="11"/>
  <c r="K62" i="11"/>
  <c r="N64" i="11"/>
  <c r="Q61" i="11"/>
  <c r="E23" i="11"/>
  <c r="E22" i="11"/>
  <c r="H24" i="11"/>
  <c r="K26" i="11"/>
  <c r="N28" i="11"/>
  <c r="T19" i="11"/>
  <c r="R33" i="11"/>
  <c r="H75" i="11"/>
  <c r="K60" i="11"/>
  <c r="N62" i="11"/>
  <c r="Q53" i="11"/>
  <c r="E64" i="11"/>
  <c r="E54" i="11"/>
  <c r="H56" i="11"/>
  <c r="K59" i="11"/>
  <c r="N61" i="11"/>
  <c r="Q52" i="11"/>
  <c r="E71" i="11"/>
  <c r="H29" i="11"/>
  <c r="K31" i="11"/>
  <c r="L45" i="11"/>
  <c r="N34" i="11"/>
  <c r="T38" i="11"/>
  <c r="C80" i="11"/>
  <c r="E70" i="11"/>
  <c r="H72" i="11"/>
  <c r="K74" i="11"/>
  <c r="N76" i="11"/>
  <c r="Q78" i="11"/>
  <c r="AC60" i="11"/>
  <c r="T75" i="11"/>
  <c r="W77" i="11"/>
  <c r="Z79" i="11"/>
  <c r="Z10" i="11"/>
  <c r="AC12" i="11"/>
  <c r="AI16" i="11"/>
  <c r="AL19" i="11"/>
  <c r="AJ33" i="11"/>
  <c r="Q11" i="11"/>
  <c r="T13" i="11"/>
  <c r="W15" i="11"/>
  <c r="Z17" i="11"/>
  <c r="AC20" i="11"/>
  <c r="AI24" i="11"/>
  <c r="AL26" i="11"/>
  <c r="AR30" i="11"/>
  <c r="W49" i="11"/>
  <c r="Z51" i="11"/>
  <c r="AC53" i="11"/>
  <c r="AG69" i="11"/>
  <c r="AI58" i="11"/>
  <c r="AL60" i="11"/>
  <c r="AR55" i="11"/>
  <c r="T63" i="11"/>
  <c r="W65" i="11"/>
  <c r="Z67" i="11"/>
  <c r="AC70" i="11"/>
  <c r="AA80" i="11"/>
  <c r="AI74" i="11"/>
  <c r="AL76" i="11"/>
  <c r="AR72" i="11"/>
  <c r="AC25" i="11"/>
  <c r="AI21" i="11"/>
  <c r="AL23" i="11"/>
  <c r="Q24" i="11"/>
  <c r="T26" i="11"/>
  <c r="W28" i="11"/>
  <c r="Z30" i="11"/>
  <c r="AC32" i="11"/>
  <c r="AI28" i="11"/>
  <c r="AL30" i="11"/>
  <c r="AR35" i="11"/>
  <c r="Q40" i="11"/>
  <c r="T42" i="11"/>
  <c r="W44" i="11"/>
  <c r="Z47" i="11"/>
  <c r="AC49" i="11"/>
  <c r="AI53" i="11"/>
  <c r="AL55" i="11"/>
  <c r="AR60" i="11"/>
  <c r="Q48" i="11"/>
  <c r="T50" i="11"/>
  <c r="W52" i="11"/>
  <c r="Z54" i="11"/>
  <c r="AC56" i="11"/>
  <c r="AI61" i="11"/>
  <c r="AL63" i="11"/>
  <c r="AR67" i="11"/>
  <c r="T8" i="11"/>
  <c r="R18" i="11"/>
  <c r="AR19" i="11"/>
  <c r="AP33" i="11"/>
  <c r="Q15" i="11"/>
  <c r="T17" i="11"/>
  <c r="W20" i="11"/>
  <c r="Z22" i="11"/>
  <c r="AC24" i="11"/>
  <c r="AI20" i="11"/>
  <c r="AL22" i="11"/>
  <c r="Q31" i="11"/>
  <c r="T34" i="11"/>
  <c r="R45" i="11"/>
  <c r="W36" i="11"/>
  <c r="Z38" i="11"/>
  <c r="AC40" i="11"/>
  <c r="AI44" i="11"/>
  <c r="AL47" i="11"/>
  <c r="AR51" i="11"/>
  <c r="Q39" i="11"/>
  <c r="T41" i="11"/>
  <c r="W43" i="11"/>
  <c r="Z46" i="11"/>
  <c r="X57" i="11"/>
  <c r="AC48" i="11"/>
  <c r="AI52" i="11"/>
  <c r="AL54" i="11"/>
  <c r="AR59" i="11"/>
  <c r="Z8" i="11"/>
  <c r="X18" i="11"/>
  <c r="K20" i="11"/>
  <c r="N22" i="11"/>
  <c r="W38" i="11"/>
  <c r="H42" i="11"/>
  <c r="K44" i="11"/>
  <c r="N47" i="11"/>
  <c r="Q16" i="11"/>
  <c r="E74" i="11"/>
  <c r="H76" i="11"/>
  <c r="K78" i="11"/>
  <c r="K9" i="11"/>
  <c r="N11" i="11"/>
  <c r="Z23" i="11"/>
  <c r="H40" i="11"/>
  <c r="K42" i="11"/>
  <c r="N44" i="11"/>
  <c r="Q9" i="11"/>
  <c r="E29" i="11"/>
  <c r="E37" i="11"/>
  <c r="H39" i="11"/>
  <c r="K41" i="11"/>
  <c r="N43" i="11"/>
  <c r="T79" i="11"/>
  <c r="E27" i="11"/>
  <c r="H12" i="11"/>
  <c r="K14" i="11"/>
  <c r="N16" i="11"/>
  <c r="Z66" i="11"/>
  <c r="E52" i="11"/>
  <c r="H54" i="11"/>
  <c r="K56" i="11"/>
  <c r="N59" i="11"/>
  <c r="Q44" i="11"/>
  <c r="Q55" i="11"/>
  <c r="T58" i="11"/>
  <c r="R69" i="11"/>
  <c r="W60" i="11"/>
  <c r="Z62" i="11"/>
  <c r="AC64" i="11"/>
  <c r="AI68" i="11"/>
  <c r="AL71" i="11"/>
  <c r="AR75" i="11"/>
  <c r="Q63" i="11"/>
  <c r="T65" i="11"/>
  <c r="W67" i="11"/>
  <c r="Z70" i="11"/>
  <c r="X80" i="11"/>
  <c r="AC72" i="11"/>
  <c r="AI76" i="11"/>
  <c r="AL78" i="11"/>
  <c r="AL9" i="11"/>
  <c r="W31" i="11"/>
  <c r="Z34" i="11"/>
  <c r="X45" i="11"/>
  <c r="AC36" i="11"/>
  <c r="AI40" i="11"/>
  <c r="AL42" i="11"/>
  <c r="AR38" i="11"/>
  <c r="T46" i="11"/>
  <c r="R57" i="11"/>
  <c r="W48" i="11"/>
  <c r="Z50" i="11"/>
  <c r="AC52" i="11"/>
  <c r="AI56" i="11"/>
  <c r="AL59" i="11"/>
  <c r="AR54" i="11"/>
  <c r="AI73" i="11"/>
  <c r="AL75" i="11"/>
  <c r="AR79" i="11"/>
  <c r="T78" i="11"/>
  <c r="T9" i="11"/>
  <c r="W11" i="11"/>
  <c r="Z13" i="11"/>
  <c r="AC15" i="11"/>
  <c r="AI11" i="11"/>
  <c r="AL13" i="11"/>
  <c r="Q23" i="11"/>
  <c r="T25" i="11"/>
  <c r="W27" i="11"/>
  <c r="Z29" i="11"/>
  <c r="AC31" i="11"/>
  <c r="AI36" i="11"/>
  <c r="AL38" i="11"/>
  <c r="AR42" i="11"/>
  <c r="Q30" i="11"/>
  <c r="T32" i="11"/>
  <c r="W35" i="11"/>
  <c r="Z37" i="11"/>
  <c r="AC39" i="11"/>
  <c r="AI43" i="11"/>
  <c r="AL46" i="11"/>
  <c r="AJ57" i="11"/>
  <c r="AR50" i="11"/>
  <c r="AL8" i="11"/>
  <c r="AJ18" i="11"/>
  <c r="Z40" i="11"/>
  <c r="F45" i="11"/>
  <c r="H34" i="11"/>
  <c r="K36" i="11"/>
  <c r="N38" i="11"/>
  <c r="T55" i="11"/>
  <c r="E65" i="11"/>
  <c r="H67" i="11"/>
  <c r="K70" i="11"/>
  <c r="I80" i="11"/>
  <c r="N72" i="11"/>
  <c r="Q73" i="11"/>
  <c r="E66" i="11"/>
  <c r="H31" i="11"/>
  <c r="I45" i="11"/>
  <c r="K34" i="11"/>
  <c r="N36" i="11"/>
  <c r="T47" i="11"/>
  <c r="E12" i="11"/>
  <c r="E28" i="11"/>
  <c r="H30" i="11"/>
  <c r="K32" i="11"/>
  <c r="N35" i="11"/>
  <c r="T44" i="11"/>
  <c r="C33" i="11"/>
  <c r="E19" i="11"/>
  <c r="K75" i="11"/>
  <c r="N77" i="11"/>
  <c r="Q79" i="11"/>
  <c r="AC68" i="11"/>
  <c r="E43" i="11"/>
  <c r="F57" i="11"/>
  <c r="H46" i="11"/>
  <c r="K48" i="11"/>
  <c r="N50" i="11"/>
  <c r="Q25" i="11"/>
  <c r="Q47" i="11"/>
  <c r="T49" i="11"/>
  <c r="W51" i="11"/>
  <c r="Z53" i="11"/>
  <c r="AC55" i="11"/>
  <c r="AI60" i="11"/>
  <c r="AL62" i="11"/>
  <c r="AR66" i="11"/>
  <c r="Q54" i="11"/>
  <c r="T56" i="11"/>
  <c r="W59" i="11"/>
  <c r="Z61" i="11"/>
  <c r="AC63" i="11"/>
  <c r="AI67" i="11"/>
  <c r="AJ80" i="11"/>
  <c r="AL70" i="11"/>
  <c r="AR74" i="11"/>
  <c r="F18" i="11"/>
  <c r="H8" i="11"/>
  <c r="W23" i="11"/>
  <c r="Z25" i="11"/>
  <c r="AC27" i="11"/>
  <c r="AI31" i="11"/>
  <c r="AJ45" i="11"/>
  <c r="AL34" i="11"/>
  <c r="T37" i="11"/>
  <c r="W39" i="11"/>
  <c r="Z41" i="11"/>
  <c r="AC43" i="11"/>
  <c r="AI48" i="11"/>
  <c r="AL50" i="11"/>
  <c r="AP57" i="11"/>
  <c r="AR46" i="11"/>
  <c r="AI64" i="11"/>
  <c r="AL66" i="11"/>
  <c r="AR71" i="11"/>
  <c r="Q67" i="11"/>
  <c r="T70" i="11"/>
  <c r="R80" i="11"/>
  <c r="W72" i="11"/>
  <c r="Z74" i="11"/>
  <c r="AC76" i="11"/>
  <c r="AI72" i="11"/>
  <c r="AL74" i="11"/>
  <c r="AR78" i="11"/>
  <c r="Q14" i="11"/>
  <c r="T16" i="11"/>
  <c r="W19" i="11"/>
  <c r="U33" i="11"/>
  <c r="Z21" i="11"/>
  <c r="AC23" i="11"/>
  <c r="AI27" i="11"/>
  <c r="AL29" i="11"/>
  <c r="AR34" i="11"/>
  <c r="AP45" i="11"/>
  <c r="Q22" i="11"/>
  <c r="T24" i="11"/>
  <c r="W26" i="11"/>
  <c r="Z28" i="11"/>
  <c r="AC30" i="11"/>
  <c r="AI35" i="11"/>
  <c r="AL37" i="11"/>
  <c r="AR41" i="11"/>
  <c r="AP18" i="11"/>
  <c r="AR8" i="11"/>
  <c r="K27" i="11"/>
  <c r="N29" i="11"/>
  <c r="T21" i="11"/>
  <c r="E56" i="11"/>
  <c r="H59" i="11"/>
  <c r="K61" i="11"/>
  <c r="N63" i="11"/>
  <c r="Q60" i="11"/>
  <c r="E73" i="11"/>
  <c r="H23" i="11"/>
  <c r="K25" i="11"/>
  <c r="N27" i="11"/>
  <c r="T10" i="11"/>
  <c r="H66" i="11"/>
  <c r="E20" i="11"/>
  <c r="H22" i="11"/>
  <c r="K24" i="11"/>
  <c r="N26" i="11"/>
  <c r="W73" i="11"/>
  <c r="H73" i="11"/>
  <c r="K66" i="11"/>
  <c r="N68" i="11"/>
  <c r="Q70" i="11"/>
  <c r="O80" i="11"/>
  <c r="E31" i="11"/>
  <c r="E35" i="11"/>
  <c r="H37" i="11"/>
  <c r="K39" i="11"/>
  <c r="N41" i="11"/>
  <c r="T71" i="11"/>
  <c r="Q38" i="11"/>
  <c r="T40" i="11"/>
  <c r="W42" i="11"/>
  <c r="Z44" i="11"/>
  <c r="AC47" i="11"/>
  <c r="AI51" i="11"/>
  <c r="AL53" i="11"/>
  <c r="AP69" i="11"/>
  <c r="AR58" i="11"/>
  <c r="Q46" i="11"/>
  <c r="O57" i="11"/>
  <c r="T48" i="11"/>
  <c r="W50" i="11"/>
  <c r="Z52" i="11"/>
  <c r="AC54" i="11"/>
  <c r="AI59" i="11"/>
  <c r="AL61" i="11"/>
  <c r="AR65" i="11"/>
  <c r="T12" i="11"/>
  <c r="W14" i="11"/>
  <c r="Z16" i="11"/>
  <c r="AC19" i="11"/>
  <c r="AA33" i="11"/>
  <c r="AI23" i="11"/>
  <c r="AL25" i="11"/>
  <c r="T28" i="11"/>
  <c r="W30" i="11"/>
  <c r="Z32" i="11"/>
  <c r="AC35" i="11"/>
  <c r="AI39" i="11"/>
  <c r="AL41" i="11"/>
  <c r="AR37" i="11"/>
  <c r="AI55" i="11"/>
  <c r="AJ69" i="11"/>
  <c r="AL58" i="11"/>
  <c r="AR62" i="11"/>
  <c r="Q59" i="11"/>
  <c r="T61" i="11"/>
  <c r="W63" i="11"/>
  <c r="Z65" i="11"/>
  <c r="AC67" i="11"/>
  <c r="AI63" i="11"/>
  <c r="AL65" i="11"/>
  <c r="AR70" i="11"/>
  <c r="AP80" i="11"/>
  <c r="Q75" i="11"/>
  <c r="T77" i="11"/>
  <c r="W79" i="11"/>
  <c r="W10" i="11"/>
  <c r="Z12" i="11"/>
  <c r="AC14" i="11"/>
  <c r="AI19" i="11"/>
  <c r="AG33" i="11"/>
  <c r="AL21" i="11"/>
  <c r="Q13" i="11"/>
  <c r="T15" i="11"/>
  <c r="W17" i="11"/>
  <c r="Z20" i="11"/>
  <c r="AC22" i="11"/>
  <c r="AI26" i="11"/>
  <c r="AL28" i="11"/>
  <c r="Q8" i="11"/>
  <c r="O18" i="11"/>
  <c r="N65" i="11"/>
  <c r="Q62" i="11"/>
  <c r="C69" i="11"/>
  <c r="E58" i="11"/>
  <c r="H16" i="11"/>
  <c r="K19" i="11"/>
  <c r="I33" i="11"/>
  <c r="N21" i="11"/>
  <c r="W29" i="11"/>
  <c r="E48" i="11"/>
  <c r="H50" i="11"/>
  <c r="K52" i="11"/>
  <c r="N54" i="11"/>
  <c r="Q35" i="11"/>
  <c r="E55" i="11"/>
  <c r="H14" i="11"/>
  <c r="K16" i="11"/>
  <c r="L33" i="11"/>
  <c r="N19" i="11"/>
  <c r="W12" i="11"/>
  <c r="H49" i="11"/>
  <c r="E11" i="11"/>
  <c r="H13" i="11"/>
  <c r="K15" i="11"/>
  <c r="N17" i="11"/>
  <c r="Z75" i="11"/>
  <c r="H55" i="11"/>
  <c r="I69" i="11"/>
  <c r="K58" i="11"/>
  <c r="N60" i="11"/>
  <c r="Q51" i="11"/>
  <c r="E10" i="11"/>
  <c r="E26" i="11"/>
  <c r="H28" i="11"/>
  <c r="K30" i="11"/>
  <c r="N32" i="11"/>
  <c r="T36" i="11"/>
  <c r="Q29" i="11"/>
  <c r="T31" i="11"/>
  <c r="W34" i="11"/>
  <c r="U45" i="11"/>
  <c r="Z36" i="11"/>
  <c r="AC38" i="11"/>
  <c r="AI42" i="11"/>
  <c r="AL44" i="11"/>
  <c r="Q37" i="11"/>
  <c r="T39" i="11"/>
  <c r="W41" i="11"/>
  <c r="Z43" i="11"/>
  <c r="AC46" i="11"/>
  <c r="AA57" i="11"/>
  <c r="AI50" i="11"/>
  <c r="AL52" i="11"/>
  <c r="AR56" i="11"/>
  <c r="W75" i="11"/>
  <c r="Z77" i="11"/>
  <c r="AC79" i="11"/>
  <c r="AC10" i="11"/>
  <c r="AI14" i="11"/>
  <c r="AL16" i="11"/>
  <c r="T20" i="11"/>
  <c r="W22" i="11"/>
  <c r="Z24" i="11"/>
  <c r="AC26" i="11"/>
  <c r="AI30" i="11"/>
  <c r="AL32" i="11"/>
  <c r="AR28" i="11"/>
  <c r="AI47" i="11"/>
  <c r="AL49" i="11"/>
  <c r="AR53" i="11"/>
  <c r="Q50" i="11"/>
  <c r="T52" i="11"/>
  <c r="W54" i="11"/>
  <c r="Z56" i="11"/>
  <c r="AC59" i="11"/>
  <c r="AI54" i="11"/>
  <c r="AL56" i="11"/>
  <c r="AR61" i="11"/>
  <c r="Q66" i="11"/>
  <c r="T68" i="11"/>
  <c r="W71" i="11"/>
  <c r="Z73" i="11"/>
  <c r="AC75" i="11"/>
  <c r="AI79" i="11"/>
  <c r="AI10" i="11"/>
  <c r="AL12" i="11"/>
  <c r="T76" i="11"/>
  <c r="W78" i="11"/>
  <c r="W9" i="11"/>
  <c r="Z11" i="11"/>
  <c r="AC13" i="11"/>
  <c r="AI17" i="11"/>
  <c r="AL20" i="11"/>
  <c r="W8" i="11"/>
  <c r="U18" i="11"/>
  <c r="AQ33" i="11"/>
  <c r="E14" i="11"/>
  <c r="K79" i="11"/>
  <c r="K10" i="11"/>
  <c r="N12" i="11"/>
  <c r="Z31" i="11"/>
  <c r="E39" i="11"/>
  <c r="H41" i="11"/>
  <c r="K43" i="11"/>
  <c r="N46" i="11"/>
  <c r="L57" i="11"/>
  <c r="Q10" i="11"/>
  <c r="E38" i="11"/>
  <c r="K77" i="11"/>
  <c r="N79" i="11"/>
  <c r="N10" i="11"/>
  <c r="Z14" i="11"/>
  <c r="E72" i="11"/>
  <c r="H74" i="11"/>
  <c r="K76" i="11"/>
  <c r="N78" i="11"/>
  <c r="N9" i="11"/>
  <c r="AC77" i="11"/>
  <c r="H47" i="11"/>
  <c r="K49" i="11"/>
  <c r="N51" i="11"/>
  <c r="Q26" i="11"/>
  <c r="H64" i="11"/>
  <c r="E17" i="11"/>
  <c r="H20" i="11"/>
  <c r="K22" i="11"/>
  <c r="N24" i="11"/>
  <c r="W55" i="11"/>
  <c r="Q21" i="11"/>
  <c r="T23" i="11"/>
  <c r="W25" i="11"/>
  <c r="Z27" i="11"/>
  <c r="AC29" i="11"/>
  <c r="AI34" i="11"/>
  <c r="AG45" i="11"/>
  <c r="AL36" i="11"/>
  <c r="Q28" i="11"/>
  <c r="T30" i="11"/>
  <c r="W32" i="11"/>
  <c r="Z35" i="11"/>
  <c r="AC37" i="11"/>
  <c r="AI41" i="11"/>
  <c r="AL43" i="11"/>
  <c r="W66" i="11"/>
  <c r="Z68" i="11"/>
  <c r="AC71" i="11"/>
  <c r="AI75" i="11"/>
  <c r="AL77" i="11"/>
  <c r="AR73" i="11"/>
  <c r="K8" i="11"/>
  <c r="I18" i="11"/>
  <c r="T11" i="11"/>
  <c r="W13" i="11"/>
  <c r="Z15" i="11"/>
  <c r="AC17" i="11"/>
  <c r="AI22" i="11"/>
  <c r="AL24" i="11"/>
  <c r="AI38" i="11"/>
  <c r="AL40" i="11"/>
  <c r="Q41" i="11"/>
  <c r="T43" i="11"/>
  <c r="W46" i="11"/>
  <c r="U57" i="11"/>
  <c r="Z48" i="11"/>
  <c r="AC50" i="11"/>
  <c r="AG57" i="11"/>
  <c r="AI46" i="11"/>
  <c r="AL48" i="11"/>
  <c r="Q58" i="11"/>
  <c r="O69" i="11"/>
  <c r="T60" i="11"/>
  <c r="W62" i="11"/>
  <c r="Z64" i="11"/>
  <c r="AC66" i="11"/>
  <c r="AI71" i="11"/>
  <c r="AL73" i="11"/>
  <c r="AR77" i="11"/>
  <c r="C18" i="11"/>
  <c r="E8" i="11"/>
  <c r="T67" i="11"/>
  <c r="W70" i="11"/>
  <c r="U80" i="11"/>
  <c r="Z72" i="11"/>
  <c r="AC74" i="11"/>
  <c r="AI78" i="11"/>
  <c r="AI9" i="11"/>
  <c r="AL11" i="11"/>
  <c r="AR15" i="11"/>
  <c r="AC8" i="11"/>
  <c r="AA18" i="11"/>
  <c r="C79" i="10"/>
  <c r="C44" i="10"/>
  <c r="C56" i="10"/>
  <c r="C17" i="10"/>
  <c r="C32" i="10"/>
  <c r="C68" i="10"/>
  <c r="K56" i="10"/>
  <c r="E56" i="10"/>
  <c r="H17" i="10"/>
  <c r="K79" i="10"/>
  <c r="I56" i="10"/>
  <c r="F17" i="10"/>
  <c r="R23" i="10"/>
  <c r="F68" i="10"/>
  <c r="F44" i="10"/>
  <c r="I32" i="10"/>
  <c r="J68" i="10"/>
  <c r="K68" i="10"/>
  <c r="M56" i="10"/>
  <c r="N56" i="10"/>
  <c r="M32" i="10"/>
  <c r="P68" i="10"/>
  <c r="P56" i="10"/>
  <c r="D17" i="10"/>
  <c r="J56" i="10"/>
  <c r="G79" i="10"/>
  <c r="G56" i="10"/>
  <c r="K44" i="10"/>
  <c r="G44" i="10"/>
  <c r="J32" i="10"/>
  <c r="H68" i="10"/>
  <c r="E44" i="10"/>
  <c r="R15" i="10"/>
  <c r="R8" i="10"/>
  <c r="M68" i="10"/>
  <c r="P44" i="10"/>
  <c r="K17" i="10"/>
  <c r="D68" i="10"/>
  <c r="H56" i="10"/>
  <c r="E17" i="10"/>
  <c r="I79" i="10"/>
  <c r="I17" i="10"/>
  <c r="F56" i="10"/>
  <c r="J17" i="10"/>
  <c r="R16" i="10"/>
  <c r="N32" i="10"/>
  <c r="N79" i="10"/>
  <c r="M44" i="10"/>
  <c r="F79" i="10"/>
  <c r="I68" i="10"/>
  <c r="G68" i="10"/>
  <c r="G32" i="10"/>
  <c r="R9" i="10"/>
  <c r="R7" i="10"/>
  <c r="Q7" i="10"/>
  <c r="N68" i="10"/>
  <c r="M79" i="10"/>
  <c r="P17" i="10"/>
  <c r="E32" i="10"/>
  <c r="H32" i="10"/>
  <c r="J79" i="10"/>
  <c r="G17" i="10"/>
  <c r="D56" i="10"/>
  <c r="F32" i="10"/>
  <c r="H79" i="10"/>
  <c r="R18" i="10"/>
  <c r="R10" i="10"/>
  <c r="R11" i="10"/>
  <c r="R12" i="10"/>
  <c r="R13" i="10"/>
  <c r="P79" i="10"/>
  <c r="D32" i="10"/>
  <c r="E79" i="10"/>
  <c r="J44" i="10"/>
  <c r="D44" i="10"/>
  <c r="E68" i="10"/>
  <c r="H44" i="10"/>
  <c r="K32" i="10"/>
  <c r="I44" i="10"/>
  <c r="R19" i="10"/>
  <c r="R20" i="10"/>
  <c r="R21" i="10"/>
  <c r="R22" i="10"/>
  <c r="R14" i="10"/>
  <c r="N17" i="10"/>
  <c r="N44" i="10"/>
  <c r="M17" i="10"/>
  <c r="P32" i="10"/>
  <c r="D79" i="10"/>
  <c r="R25" i="10"/>
  <c r="R24" i="10"/>
  <c r="Q14" i="10"/>
  <c r="Q10" i="10"/>
  <c r="Q11" i="10"/>
  <c r="Q13" i="10"/>
  <c r="Q23" i="10"/>
  <c r="Q19" i="10"/>
  <c r="Q12" i="10"/>
  <c r="Q26" i="10"/>
  <c r="Q20" i="10"/>
  <c r="Q16" i="10"/>
  <c r="Q25" i="10"/>
  <c r="Q27" i="10"/>
  <c r="Q24" i="10"/>
  <c r="Q21" i="10"/>
  <c r="Q8" i="10"/>
  <c r="Q22" i="10"/>
  <c r="Q15" i="10"/>
  <c r="Q18" i="10"/>
  <c r="Q9" i="10"/>
  <c r="K195" i="5"/>
  <c r="M195" i="5"/>
  <c r="K194" i="5"/>
  <c r="M194" i="5"/>
  <c r="E194" i="5"/>
  <c r="K376" i="5"/>
  <c r="M376" i="5"/>
  <c r="E375" i="5"/>
  <c r="G597" i="5"/>
  <c r="G488" i="5"/>
  <c r="G455" i="5"/>
  <c r="G280" i="5"/>
  <c r="G183" i="5"/>
  <c r="G126" i="5"/>
  <c r="G85" i="5"/>
  <c r="G43" i="5"/>
  <c r="G6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K341" i="5"/>
  <c r="M341" i="5"/>
  <c r="K342" i="5"/>
  <c r="M342" i="5"/>
  <c r="K340" i="5"/>
  <c r="M340" i="5"/>
  <c r="K337" i="5"/>
  <c r="M337" i="5"/>
  <c r="K338" i="5"/>
  <c r="M338" i="5"/>
  <c r="K339" i="5"/>
  <c r="M339" i="5"/>
  <c r="K224" i="5"/>
  <c r="M224" i="5"/>
  <c r="K48" i="5"/>
  <c r="M48" i="5"/>
  <c r="K12" i="5"/>
  <c r="M12" i="5"/>
  <c r="K182" i="5"/>
  <c r="M182" i="5"/>
  <c r="K125" i="5"/>
  <c r="M125" i="5"/>
  <c r="K453" i="5"/>
  <c r="M453" i="5"/>
  <c r="K454" i="5"/>
  <c r="M454" i="5"/>
  <c r="K596" i="5"/>
  <c r="M596" i="5"/>
  <c r="K53" i="5"/>
  <c r="M53" i="5"/>
  <c r="K44" i="5"/>
  <c r="M44" i="5"/>
  <c r="K545" i="5"/>
  <c r="M545" i="5"/>
  <c r="K537" i="5"/>
  <c r="M537" i="5"/>
  <c r="K538" i="5"/>
  <c r="M538" i="5"/>
  <c r="K539" i="5"/>
  <c r="M539" i="5"/>
  <c r="K540" i="5"/>
  <c r="M540" i="5"/>
  <c r="K541" i="5"/>
  <c r="M541" i="5"/>
  <c r="K542" i="5"/>
  <c r="M542" i="5"/>
  <c r="K543" i="5"/>
  <c r="M543" i="5"/>
  <c r="K544" i="5"/>
  <c r="M544" i="5"/>
  <c r="K347" i="5"/>
  <c r="M347" i="5"/>
  <c r="K348" i="5"/>
  <c r="M348" i="5"/>
  <c r="K349" i="5"/>
  <c r="M349" i="5"/>
  <c r="K350" i="5"/>
  <c r="M350" i="5"/>
  <c r="K351" i="5"/>
  <c r="M351" i="5"/>
  <c r="K352" i="5"/>
  <c r="M352" i="5"/>
  <c r="K227" i="5"/>
  <c r="M227" i="5"/>
  <c r="K228" i="5"/>
  <c r="M228" i="5"/>
  <c r="K229" i="5"/>
  <c r="M229" i="5"/>
  <c r="K148" i="5"/>
  <c r="M148" i="5"/>
  <c r="K149" i="5"/>
  <c r="M149" i="5"/>
  <c r="K150" i="5"/>
  <c r="M150" i="5"/>
  <c r="K151" i="5"/>
  <c r="M151" i="5"/>
  <c r="K70" i="5"/>
  <c r="M70" i="5"/>
  <c r="M45" i="5"/>
  <c r="M46" i="5"/>
  <c r="M47" i="5"/>
  <c r="M49" i="5"/>
  <c r="M50" i="5"/>
  <c r="M51" i="5"/>
  <c r="M52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7" i="5"/>
  <c r="M128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4" i="5"/>
  <c r="M185" i="5"/>
  <c r="M186" i="5"/>
  <c r="M187" i="5"/>
  <c r="M188" i="5"/>
  <c r="M189" i="5"/>
  <c r="M190" i="5"/>
  <c r="M191" i="5"/>
  <c r="M196" i="5"/>
  <c r="M197" i="5"/>
  <c r="M198" i="5"/>
  <c r="M199" i="5"/>
  <c r="M193" i="5"/>
  <c r="M200" i="5"/>
  <c r="M201" i="5"/>
  <c r="M202" i="5"/>
  <c r="M203" i="5"/>
  <c r="M204" i="5"/>
  <c r="M205" i="5"/>
  <c r="M206" i="5"/>
  <c r="M192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5" i="5"/>
  <c r="M226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43" i="5"/>
  <c r="M344" i="5"/>
  <c r="M345" i="5"/>
  <c r="M346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6" i="5"/>
  <c r="M457" i="5"/>
  <c r="M458" i="5"/>
  <c r="M459" i="5"/>
  <c r="M460" i="5"/>
  <c r="M461" i="5"/>
  <c r="M462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8" i="5"/>
  <c r="M599" i="5"/>
  <c r="M600" i="5"/>
  <c r="M601" i="5"/>
  <c r="M602" i="5"/>
  <c r="M9" i="5"/>
  <c r="M10" i="5"/>
  <c r="M11" i="5"/>
  <c r="M13" i="5"/>
  <c r="M14" i="5"/>
  <c r="M15" i="5"/>
  <c r="M16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7" i="5"/>
  <c r="K29" i="5"/>
  <c r="J4" i="3"/>
  <c r="J5" i="3"/>
  <c r="J6" i="3"/>
  <c r="J7" i="3"/>
  <c r="J3" i="3"/>
  <c r="E4" i="3"/>
  <c r="E5" i="3"/>
  <c r="E6" i="3"/>
  <c r="E7" i="3"/>
  <c r="E8" i="3"/>
  <c r="E9" i="3"/>
  <c r="E10" i="3"/>
  <c r="E3" i="3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E17" i="3" l="1"/>
  <c r="C81" i="11"/>
  <c r="I81" i="11"/>
  <c r="AK81" i="11"/>
  <c r="AQ81" i="11"/>
  <c r="AS55" i="11"/>
  <c r="AS75" i="11"/>
  <c r="AS14" i="11"/>
  <c r="AS26" i="11"/>
  <c r="AA81" i="11"/>
  <c r="K18" i="11"/>
  <c r="AS39" i="11"/>
  <c r="W18" i="11"/>
  <c r="AS11" i="11"/>
  <c r="K45" i="11"/>
  <c r="AJ81" i="11"/>
  <c r="N45" i="11"/>
  <c r="AI80" i="11"/>
  <c r="S81" i="11"/>
  <c r="AC18" i="11"/>
  <c r="D81" i="11"/>
  <c r="G81" i="11"/>
  <c r="AI57" i="11"/>
  <c r="U81" i="11"/>
  <c r="Q18" i="11"/>
  <c r="AC33" i="11"/>
  <c r="AS56" i="11"/>
  <c r="H57" i="11"/>
  <c r="K80" i="11"/>
  <c r="AS27" i="11"/>
  <c r="AS74" i="11"/>
  <c r="X81" i="11"/>
  <c r="W69" i="11"/>
  <c r="AS53" i="11"/>
  <c r="AS76" i="11"/>
  <c r="AH81" i="11"/>
  <c r="AS68" i="11"/>
  <c r="AS77" i="11"/>
  <c r="W80" i="11"/>
  <c r="K69" i="11"/>
  <c r="AI33" i="11"/>
  <c r="AR80" i="11"/>
  <c r="AS35" i="11"/>
  <c r="H18" i="11"/>
  <c r="AS43" i="11"/>
  <c r="AS65" i="11"/>
  <c r="AL18" i="11"/>
  <c r="Z80" i="11"/>
  <c r="T45" i="11"/>
  <c r="AL33" i="11"/>
  <c r="AS54" i="11"/>
  <c r="AS40" i="11"/>
  <c r="AS50" i="11"/>
  <c r="H80" i="11"/>
  <c r="H69" i="11"/>
  <c r="Q33" i="11"/>
  <c r="AB81" i="11"/>
  <c r="AS36" i="11"/>
  <c r="AI45" i="11"/>
  <c r="AS17" i="11"/>
  <c r="AS38" i="11"/>
  <c r="E69" i="11"/>
  <c r="AS58" i="11"/>
  <c r="AL69" i="11"/>
  <c r="AS31" i="11"/>
  <c r="AS73" i="11"/>
  <c r="F81" i="11"/>
  <c r="Z45" i="11"/>
  <c r="AS52" i="11"/>
  <c r="AS64" i="11"/>
  <c r="AI18" i="11"/>
  <c r="AS49" i="11"/>
  <c r="AS30" i="11"/>
  <c r="AS62" i="11"/>
  <c r="AS79" i="11"/>
  <c r="AS67" i="11"/>
  <c r="AS46" i="11"/>
  <c r="E57" i="11"/>
  <c r="Z18" i="11"/>
  <c r="AS63" i="11"/>
  <c r="AS8" i="11"/>
  <c r="E18" i="11"/>
  <c r="N33" i="11"/>
  <c r="Q57" i="11"/>
  <c r="AR18" i="11"/>
  <c r="AR57" i="11"/>
  <c r="AL45" i="11"/>
  <c r="AS66" i="11"/>
  <c r="AR33" i="11"/>
  <c r="AI69" i="11"/>
  <c r="AG81" i="11"/>
  <c r="AC69" i="11"/>
  <c r="Z33" i="11"/>
  <c r="Y81" i="11"/>
  <c r="AS34" i="11"/>
  <c r="E45" i="11"/>
  <c r="AS61" i="11"/>
  <c r="AS42" i="11"/>
  <c r="N69" i="11"/>
  <c r="V81" i="11"/>
  <c r="W57" i="11"/>
  <c r="AC57" i="11"/>
  <c r="AS48" i="11"/>
  <c r="AR69" i="11"/>
  <c r="Q80" i="11"/>
  <c r="AS20" i="11"/>
  <c r="AP81" i="11"/>
  <c r="W33" i="11"/>
  <c r="AL80" i="11"/>
  <c r="AS28" i="11"/>
  <c r="AL57" i="11"/>
  <c r="T57" i="11"/>
  <c r="T69" i="11"/>
  <c r="AS37" i="11"/>
  <c r="R81" i="11"/>
  <c r="AS71" i="11"/>
  <c r="AS22" i="11"/>
  <c r="N18" i="11"/>
  <c r="AS9" i="11"/>
  <c r="N80" i="11"/>
  <c r="AC45" i="11"/>
  <c r="K57" i="11"/>
  <c r="P81" i="11"/>
  <c r="AS59" i="11"/>
  <c r="H33" i="11"/>
  <c r="AS47" i="11"/>
  <c r="AS41" i="11"/>
  <c r="Q69" i="11"/>
  <c r="AS72" i="11"/>
  <c r="N57" i="11"/>
  <c r="AS12" i="11"/>
  <c r="H45" i="11"/>
  <c r="AS29" i="11"/>
  <c r="T18" i="11"/>
  <c r="AC80" i="11"/>
  <c r="E80" i="11"/>
  <c r="AS70" i="11"/>
  <c r="AS23" i="11"/>
  <c r="L81" i="11"/>
  <c r="AS78" i="11"/>
  <c r="AS21" i="11"/>
  <c r="AS16" i="11"/>
  <c r="AS15" i="11"/>
  <c r="AS24" i="11"/>
  <c r="AS60" i="11"/>
  <c r="K33" i="11"/>
  <c r="T33" i="11"/>
  <c r="Z69" i="11"/>
  <c r="W45" i="11"/>
  <c r="AS10" i="11"/>
  <c r="O81" i="11"/>
  <c r="AR45" i="11"/>
  <c r="T80" i="11"/>
  <c r="E33" i="11"/>
  <c r="AS19" i="11"/>
  <c r="Z57" i="11"/>
  <c r="J81" i="11"/>
  <c r="M81" i="11"/>
  <c r="AS25" i="11"/>
  <c r="AS44" i="11"/>
  <c r="Q45" i="11"/>
  <c r="AS13" i="11"/>
  <c r="AS51" i="11"/>
  <c r="AS32" i="11"/>
  <c r="M80" i="10"/>
  <c r="G80" i="10"/>
  <c r="E80" i="10"/>
  <c r="D80" i="10"/>
  <c r="N80" i="10"/>
  <c r="K80" i="10"/>
  <c r="J80" i="10"/>
  <c r="F80" i="10"/>
  <c r="P80" i="10"/>
  <c r="I80" i="10"/>
  <c r="H80" i="10"/>
  <c r="C80" i="10"/>
  <c r="R17" i="10"/>
  <c r="R27" i="10"/>
  <c r="R26" i="10"/>
  <c r="J10" i="3"/>
  <c r="Q17" i="10"/>
  <c r="A44" i="5"/>
  <c r="A45" i="5" s="1"/>
  <c r="A46" i="5" s="1"/>
  <c r="A47" i="5" s="1"/>
  <c r="A48" i="5" s="1"/>
  <c r="A49" i="5" s="1"/>
  <c r="A50" i="5" s="1"/>
  <c r="A51" i="5" s="1"/>
  <c r="A52" i="5" s="1"/>
  <c r="A53" i="5" s="1"/>
  <c r="AS82" i="11" l="1"/>
  <c r="K81" i="11"/>
  <c r="W81" i="11"/>
  <c r="H81" i="11"/>
  <c r="AC81" i="11"/>
  <c r="AS33" i="11"/>
  <c r="AR81" i="11"/>
  <c r="AS57" i="11"/>
  <c r="E81" i="11"/>
  <c r="AS80" i="11"/>
  <c r="AS18" i="11"/>
  <c r="Q81" i="11"/>
  <c r="T81" i="11"/>
  <c r="N81" i="11"/>
  <c r="AS45" i="11"/>
  <c r="Z81" i="11"/>
  <c r="AI81" i="11"/>
  <c r="AS69" i="11"/>
  <c r="AL81" i="11"/>
  <c r="R29" i="10"/>
  <c r="Q29" i="10"/>
  <c r="R28" i="10"/>
  <c r="Q28" i="10"/>
  <c r="A54" i="5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7" i="5" s="1"/>
  <c r="A128" i="5" s="1"/>
  <c r="AS81" i="11" l="1"/>
  <c r="R34" i="10"/>
  <c r="Q34" i="10"/>
  <c r="R32" i="10"/>
  <c r="R31" i="10"/>
  <c r="Q31" i="10"/>
  <c r="R33" i="10"/>
  <c r="Q33" i="10"/>
  <c r="R30" i="10"/>
  <c r="Q30" i="10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Q32" i="10" l="1"/>
  <c r="R36" i="10"/>
  <c r="Q36" i="10"/>
  <c r="R35" i="10"/>
  <c r="Q35" i="10"/>
  <c r="E19" i="5"/>
  <c r="E20" i="5"/>
  <c r="E21" i="5"/>
  <c r="E22" i="5"/>
  <c r="E9" i="5"/>
  <c r="E23" i="5"/>
  <c r="E10" i="5"/>
  <c r="E11" i="5"/>
  <c r="E24" i="5"/>
  <c r="E25" i="5"/>
  <c r="E26" i="5"/>
  <c r="E27" i="5"/>
  <c r="E28" i="5"/>
  <c r="E30" i="5"/>
  <c r="E13" i="5"/>
  <c r="E8" i="5"/>
  <c r="E31" i="5"/>
  <c r="E14" i="5"/>
  <c r="E32" i="5"/>
  <c r="E33" i="5"/>
  <c r="E34" i="5"/>
  <c r="E35" i="5"/>
  <c r="E36" i="5"/>
  <c r="E37" i="5"/>
  <c r="E38" i="5"/>
  <c r="E15" i="5"/>
  <c r="E39" i="5"/>
  <c r="E16" i="5"/>
  <c r="E40" i="5"/>
  <c r="E41" i="5"/>
  <c r="E42" i="5"/>
  <c r="E7" i="5"/>
  <c r="E45" i="5"/>
  <c r="E56" i="5"/>
  <c r="E57" i="5"/>
  <c r="E58" i="5"/>
  <c r="E59" i="5"/>
  <c r="E60" i="5"/>
  <c r="E61" i="5"/>
  <c r="E46" i="5"/>
  <c r="E62" i="5"/>
  <c r="E63" i="5"/>
  <c r="E47" i="5"/>
  <c r="E64" i="5"/>
  <c r="E65" i="5"/>
  <c r="E66" i="5"/>
  <c r="E67" i="5"/>
  <c r="E68" i="5"/>
  <c r="E69" i="5"/>
  <c r="E71" i="5"/>
  <c r="E72" i="5"/>
  <c r="E73" i="5"/>
  <c r="E49" i="5"/>
  <c r="E74" i="5"/>
  <c r="E50" i="5"/>
  <c r="E75" i="5"/>
  <c r="E51" i="5"/>
  <c r="E76" i="5"/>
  <c r="E77" i="5"/>
  <c r="E78" i="5"/>
  <c r="E52" i="5"/>
  <c r="E79" i="5"/>
  <c r="E80" i="5"/>
  <c r="E81" i="5"/>
  <c r="E82" i="5"/>
  <c r="E83" i="5"/>
  <c r="E84" i="5"/>
  <c r="E93" i="5"/>
  <c r="E94" i="5"/>
  <c r="E95" i="5"/>
  <c r="E96" i="5"/>
  <c r="E97" i="5"/>
  <c r="E98" i="5"/>
  <c r="E99" i="5"/>
  <c r="E100" i="5"/>
  <c r="E101" i="5"/>
  <c r="E102" i="5"/>
  <c r="E86" i="5"/>
  <c r="E103" i="5"/>
  <c r="E104" i="5"/>
  <c r="E105" i="5"/>
  <c r="E106" i="5"/>
  <c r="E87" i="5"/>
  <c r="E107" i="5"/>
  <c r="E88" i="5"/>
  <c r="E108" i="5"/>
  <c r="E109" i="5"/>
  <c r="E110" i="5"/>
  <c r="E111" i="5"/>
  <c r="E112" i="5"/>
  <c r="E89" i="5"/>
  <c r="E113" i="5"/>
  <c r="E114" i="5"/>
  <c r="E115" i="5"/>
  <c r="E90" i="5"/>
  <c r="E91" i="5"/>
  <c r="E116" i="5"/>
  <c r="E117" i="5"/>
  <c r="E169" i="5"/>
  <c r="E118" i="5"/>
  <c r="E119" i="5"/>
  <c r="E120" i="5"/>
  <c r="E121" i="5"/>
  <c r="E122" i="5"/>
  <c r="E123" i="5"/>
  <c r="E124" i="5"/>
  <c r="E92" i="5"/>
  <c r="E130" i="5"/>
  <c r="E131" i="5"/>
  <c r="E132" i="5"/>
  <c r="E127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28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96" i="5"/>
  <c r="E197" i="5"/>
  <c r="E198" i="5"/>
  <c r="E199" i="5"/>
  <c r="E193" i="5"/>
  <c r="E200" i="5"/>
  <c r="E201" i="5"/>
  <c r="E202" i="5"/>
  <c r="E203" i="5"/>
  <c r="E204" i="5"/>
  <c r="E205" i="5"/>
  <c r="E206" i="5"/>
  <c r="E192" i="5"/>
  <c r="E207" i="5"/>
  <c r="E208" i="5"/>
  <c r="E209" i="5"/>
  <c r="E210" i="5"/>
  <c r="E211" i="5"/>
  <c r="E212" i="5"/>
  <c r="E213" i="5"/>
  <c r="E214" i="5"/>
  <c r="E215" i="5"/>
  <c r="E216" i="5"/>
  <c r="E217" i="5"/>
  <c r="E184" i="5"/>
  <c r="E218" i="5"/>
  <c r="E219" i="5"/>
  <c r="E185" i="5"/>
  <c r="E220" i="5"/>
  <c r="E221" i="5"/>
  <c r="E222" i="5"/>
  <c r="E223" i="5"/>
  <c r="E186" i="5"/>
  <c r="E225" i="5"/>
  <c r="E226" i="5"/>
  <c r="E187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188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189" i="5"/>
  <c r="E190" i="5"/>
  <c r="E275" i="5"/>
  <c r="E276" i="5"/>
  <c r="E277" i="5"/>
  <c r="E278" i="5"/>
  <c r="E279" i="5"/>
  <c r="E191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281" i="5"/>
  <c r="E330" i="5"/>
  <c r="E331" i="5"/>
  <c r="E332" i="5"/>
  <c r="E282" i="5"/>
  <c r="E333" i="5"/>
  <c r="E334" i="5"/>
  <c r="E335" i="5"/>
  <c r="E336" i="5"/>
  <c r="E343" i="5"/>
  <c r="E344" i="5"/>
  <c r="E345" i="5"/>
  <c r="E346" i="5"/>
  <c r="E283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28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285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286" i="5"/>
  <c r="E445" i="5"/>
  <c r="E446" i="5"/>
  <c r="E447" i="5"/>
  <c r="E448" i="5"/>
  <c r="E449" i="5"/>
  <c r="E450" i="5"/>
  <c r="E451" i="5"/>
  <c r="E452" i="5"/>
  <c r="E464" i="5"/>
  <c r="E469" i="5"/>
  <c r="E470" i="5"/>
  <c r="E456" i="5"/>
  <c r="E465" i="5"/>
  <c r="E466" i="5"/>
  <c r="E471" i="5"/>
  <c r="E472" i="5"/>
  <c r="E473" i="5"/>
  <c r="E463" i="5"/>
  <c r="E487" i="5"/>
  <c r="E474" i="5"/>
  <c r="E475" i="5"/>
  <c r="E457" i="5"/>
  <c r="E476" i="5"/>
  <c r="E477" i="5"/>
  <c r="E458" i="5"/>
  <c r="E478" i="5"/>
  <c r="E479" i="5"/>
  <c r="E467" i="5"/>
  <c r="E459" i="5"/>
  <c r="E480" i="5"/>
  <c r="E481" i="5"/>
  <c r="E460" i="5"/>
  <c r="E482" i="5"/>
  <c r="E461" i="5"/>
  <c r="E468" i="5"/>
  <c r="E483" i="5"/>
  <c r="E462" i="5"/>
  <c r="E484" i="5"/>
  <c r="E485" i="5"/>
  <c r="E486" i="5"/>
  <c r="E490" i="5"/>
  <c r="E499" i="5"/>
  <c r="E500" i="5"/>
  <c r="E501" i="5"/>
  <c r="E502" i="5"/>
  <c r="E503" i="5"/>
  <c r="E504" i="5"/>
  <c r="E505" i="5"/>
  <c r="E506" i="5"/>
  <c r="E491" i="5"/>
  <c r="E507" i="5"/>
  <c r="E492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46" i="5"/>
  <c r="E547" i="5"/>
  <c r="E489" i="5"/>
  <c r="E548" i="5"/>
  <c r="E549" i="5"/>
  <c r="E493" i="5"/>
  <c r="E550" i="5"/>
  <c r="E551" i="5"/>
  <c r="E552" i="5"/>
  <c r="E553" i="5"/>
  <c r="E554" i="5"/>
  <c r="E555" i="5"/>
  <c r="E556" i="5"/>
  <c r="E557" i="5"/>
  <c r="E558" i="5"/>
  <c r="E559" i="5"/>
  <c r="E494" i="5"/>
  <c r="E560" i="5"/>
  <c r="E561" i="5"/>
  <c r="E562" i="5"/>
  <c r="E563" i="5"/>
  <c r="E564" i="5"/>
  <c r="E565" i="5"/>
  <c r="E566" i="5"/>
  <c r="E567" i="5"/>
  <c r="E495" i="5"/>
  <c r="E568" i="5"/>
  <c r="E569" i="5"/>
  <c r="E570" i="5"/>
  <c r="E571" i="5"/>
  <c r="E572" i="5"/>
  <c r="E573" i="5"/>
  <c r="E574" i="5"/>
  <c r="E575" i="5"/>
  <c r="E576" i="5"/>
  <c r="E49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497" i="5"/>
  <c r="E593" i="5"/>
  <c r="E594" i="5"/>
  <c r="E595" i="5"/>
  <c r="E498" i="5"/>
  <c r="E598" i="5"/>
  <c r="E599" i="5"/>
  <c r="E600" i="5"/>
  <c r="E601" i="5"/>
  <c r="E602" i="5"/>
  <c r="E18" i="5"/>
  <c r="K602" i="5"/>
  <c r="K601" i="5"/>
  <c r="K600" i="5"/>
  <c r="K599" i="5"/>
  <c r="K598" i="5"/>
  <c r="K498" i="5"/>
  <c r="K595" i="5"/>
  <c r="K594" i="5"/>
  <c r="K593" i="5"/>
  <c r="K497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496" i="5"/>
  <c r="K576" i="5"/>
  <c r="K575" i="5"/>
  <c r="K574" i="5"/>
  <c r="K573" i="5"/>
  <c r="K572" i="5"/>
  <c r="K571" i="5"/>
  <c r="K570" i="5"/>
  <c r="K569" i="5"/>
  <c r="K568" i="5"/>
  <c r="K495" i="5"/>
  <c r="K567" i="5"/>
  <c r="K566" i="5"/>
  <c r="K565" i="5"/>
  <c r="K564" i="5"/>
  <c r="K563" i="5"/>
  <c r="K562" i="5"/>
  <c r="K561" i="5"/>
  <c r="K560" i="5"/>
  <c r="K494" i="5"/>
  <c r="K559" i="5"/>
  <c r="K558" i="5"/>
  <c r="K557" i="5"/>
  <c r="K556" i="5"/>
  <c r="K555" i="5"/>
  <c r="K554" i="5"/>
  <c r="K553" i="5"/>
  <c r="K552" i="5"/>
  <c r="K551" i="5"/>
  <c r="K550" i="5"/>
  <c r="K493" i="5"/>
  <c r="K549" i="5"/>
  <c r="K548" i="5"/>
  <c r="K489" i="5"/>
  <c r="K547" i="5"/>
  <c r="K546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492" i="5"/>
  <c r="K507" i="5"/>
  <c r="K491" i="5"/>
  <c r="K506" i="5"/>
  <c r="K505" i="5"/>
  <c r="K504" i="5"/>
  <c r="K503" i="5"/>
  <c r="K502" i="5"/>
  <c r="K501" i="5"/>
  <c r="K500" i="5"/>
  <c r="K499" i="5"/>
  <c r="K490" i="5"/>
  <c r="K486" i="5"/>
  <c r="K485" i="5"/>
  <c r="K484" i="5"/>
  <c r="K462" i="5"/>
  <c r="K483" i="5"/>
  <c r="K468" i="5"/>
  <c r="K461" i="5"/>
  <c r="K482" i="5"/>
  <c r="K460" i="5"/>
  <c r="K481" i="5"/>
  <c r="K480" i="5"/>
  <c r="K459" i="5"/>
  <c r="K467" i="5"/>
  <c r="K479" i="5"/>
  <c r="K478" i="5"/>
  <c r="K458" i="5"/>
  <c r="K477" i="5"/>
  <c r="K476" i="5"/>
  <c r="K457" i="5"/>
  <c r="K475" i="5"/>
  <c r="K474" i="5"/>
  <c r="K487" i="5"/>
  <c r="K463" i="5"/>
  <c r="K473" i="5"/>
  <c r="K472" i="5"/>
  <c r="K471" i="5"/>
  <c r="K466" i="5"/>
  <c r="K465" i="5"/>
  <c r="K456" i="5"/>
  <c r="K470" i="5"/>
  <c r="K469" i="5"/>
  <c r="K464" i="5"/>
  <c r="K452" i="5"/>
  <c r="K451" i="5"/>
  <c r="K450" i="5"/>
  <c r="K449" i="5"/>
  <c r="K448" i="5"/>
  <c r="K447" i="5"/>
  <c r="K446" i="5"/>
  <c r="K445" i="5"/>
  <c r="K286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285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284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283" i="5"/>
  <c r="K346" i="5"/>
  <c r="K345" i="5"/>
  <c r="K344" i="5"/>
  <c r="K343" i="5"/>
  <c r="K336" i="5"/>
  <c r="K335" i="5"/>
  <c r="K334" i="5"/>
  <c r="K333" i="5"/>
  <c r="K282" i="5"/>
  <c r="K332" i="5"/>
  <c r="K331" i="5"/>
  <c r="K330" i="5"/>
  <c r="K281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191" i="5"/>
  <c r="K279" i="5"/>
  <c r="K278" i="5"/>
  <c r="K277" i="5"/>
  <c r="K276" i="5"/>
  <c r="K275" i="5"/>
  <c r="K190" i="5"/>
  <c r="K189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188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187" i="5"/>
  <c r="K226" i="5"/>
  <c r="K225" i="5"/>
  <c r="K186" i="5"/>
  <c r="K223" i="5"/>
  <c r="K222" i="5"/>
  <c r="K221" i="5"/>
  <c r="K220" i="5"/>
  <c r="K185" i="5"/>
  <c r="K219" i="5"/>
  <c r="K218" i="5"/>
  <c r="K184" i="5"/>
  <c r="K217" i="5"/>
  <c r="K216" i="5"/>
  <c r="K215" i="5"/>
  <c r="K214" i="5"/>
  <c r="K213" i="5"/>
  <c r="K212" i="5"/>
  <c r="K211" i="5"/>
  <c r="K210" i="5"/>
  <c r="K209" i="5"/>
  <c r="K208" i="5"/>
  <c r="K207" i="5"/>
  <c r="K192" i="5"/>
  <c r="K206" i="5"/>
  <c r="K205" i="5"/>
  <c r="K204" i="5"/>
  <c r="K203" i="5"/>
  <c r="K202" i="5"/>
  <c r="K201" i="5"/>
  <c r="K200" i="5"/>
  <c r="K193" i="5"/>
  <c r="K199" i="5"/>
  <c r="K198" i="5"/>
  <c r="K197" i="5"/>
  <c r="K196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28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27" i="5"/>
  <c r="K132" i="5"/>
  <c r="K131" i="5"/>
  <c r="K130" i="5"/>
  <c r="K92" i="5"/>
  <c r="K124" i="5"/>
  <c r="K123" i="5"/>
  <c r="K122" i="5"/>
  <c r="K121" i="5"/>
  <c r="K120" i="5"/>
  <c r="K119" i="5"/>
  <c r="K118" i="5"/>
  <c r="K169" i="5"/>
  <c r="K117" i="5"/>
  <c r="K116" i="5"/>
  <c r="K91" i="5"/>
  <c r="K90" i="5"/>
  <c r="K115" i="5"/>
  <c r="K114" i="5"/>
  <c r="K113" i="5"/>
  <c r="K89" i="5"/>
  <c r="K112" i="5"/>
  <c r="K111" i="5"/>
  <c r="K110" i="5"/>
  <c r="K109" i="5"/>
  <c r="K108" i="5"/>
  <c r="K88" i="5"/>
  <c r="K107" i="5"/>
  <c r="K87" i="5"/>
  <c r="K106" i="5"/>
  <c r="K105" i="5"/>
  <c r="K104" i="5"/>
  <c r="K103" i="5"/>
  <c r="K86" i="5"/>
  <c r="K102" i="5"/>
  <c r="K101" i="5"/>
  <c r="K100" i="5"/>
  <c r="K99" i="5"/>
  <c r="K98" i="5"/>
  <c r="K97" i="5"/>
  <c r="K96" i="5"/>
  <c r="K95" i="5"/>
  <c r="K94" i="5"/>
  <c r="K93" i="5"/>
  <c r="K84" i="5"/>
  <c r="K83" i="5"/>
  <c r="K82" i="5"/>
  <c r="K81" i="5"/>
  <c r="K80" i="5"/>
  <c r="K79" i="5"/>
  <c r="K52" i="5"/>
  <c r="K78" i="5"/>
  <c r="K77" i="5"/>
  <c r="K76" i="5"/>
  <c r="K51" i="5"/>
  <c r="K75" i="5"/>
  <c r="K50" i="5"/>
  <c r="K74" i="5"/>
  <c r="K49" i="5"/>
  <c r="K73" i="5"/>
  <c r="K72" i="5"/>
  <c r="K71" i="5"/>
  <c r="K69" i="5"/>
  <c r="K68" i="5"/>
  <c r="K67" i="5"/>
  <c r="K66" i="5"/>
  <c r="K65" i="5"/>
  <c r="K64" i="5"/>
  <c r="K47" i="5"/>
  <c r="K63" i="5"/>
  <c r="K62" i="5"/>
  <c r="K46" i="5"/>
  <c r="K61" i="5"/>
  <c r="K60" i="5"/>
  <c r="K59" i="5"/>
  <c r="K58" i="5"/>
  <c r="K57" i="5"/>
  <c r="K56" i="5"/>
  <c r="K45" i="5"/>
  <c r="K7" i="5"/>
  <c r="K42" i="5"/>
  <c r="K41" i="5"/>
  <c r="K40" i="5"/>
  <c r="K16" i="5"/>
  <c r="K39" i="5"/>
  <c r="K15" i="5"/>
  <c r="K38" i="5"/>
  <c r="K37" i="5"/>
  <c r="K36" i="5"/>
  <c r="K35" i="5"/>
  <c r="K34" i="5"/>
  <c r="K33" i="5"/>
  <c r="K32" i="5"/>
  <c r="K14" i="5"/>
  <c r="K31" i="5"/>
  <c r="K8" i="5"/>
  <c r="K13" i="5"/>
  <c r="K30" i="5"/>
  <c r="K28" i="5"/>
  <c r="K27" i="5"/>
  <c r="K26" i="5"/>
  <c r="K25" i="5"/>
  <c r="K24" i="5"/>
  <c r="K11" i="5"/>
  <c r="K10" i="5"/>
  <c r="K23" i="5"/>
  <c r="K9" i="5"/>
  <c r="K22" i="5"/>
  <c r="K21" i="5"/>
  <c r="K20" i="5"/>
  <c r="K19" i="5"/>
  <c r="K18" i="5"/>
  <c r="I552" i="1"/>
  <c r="I128" i="1"/>
  <c r="I305" i="1"/>
  <c r="I5" i="1"/>
  <c r="I46" i="1"/>
  <c r="I306" i="1"/>
  <c r="I307" i="1"/>
  <c r="I308" i="1"/>
  <c r="I129" i="1"/>
  <c r="I187" i="1"/>
  <c r="I188" i="1"/>
  <c r="I189" i="1"/>
  <c r="I85" i="1"/>
  <c r="I130" i="1"/>
  <c r="I131" i="1"/>
  <c r="I553" i="1"/>
  <c r="I554" i="1"/>
  <c r="I309" i="1"/>
  <c r="I555" i="1"/>
  <c r="I190" i="1"/>
  <c r="I6" i="1"/>
  <c r="I7" i="1"/>
  <c r="I8" i="1"/>
  <c r="I9" i="1"/>
  <c r="I10" i="1"/>
  <c r="I47" i="1"/>
  <c r="I48" i="1"/>
  <c r="I49" i="1"/>
  <c r="I86" i="1"/>
  <c r="I87" i="1"/>
  <c r="I88" i="1"/>
  <c r="I89" i="1"/>
  <c r="I90" i="1"/>
  <c r="I132" i="1"/>
  <c r="I133" i="1"/>
  <c r="I191" i="1"/>
  <c r="I192" i="1"/>
  <c r="I193" i="1"/>
  <c r="I310" i="1"/>
  <c r="I311" i="1"/>
  <c r="I312" i="1"/>
  <c r="I313" i="1"/>
  <c r="I556" i="1"/>
  <c r="I557" i="1"/>
  <c r="I505" i="1"/>
  <c r="I506" i="1"/>
  <c r="I507" i="1"/>
  <c r="I558" i="1"/>
  <c r="I559" i="1"/>
  <c r="I508" i="1"/>
  <c r="I509" i="1"/>
  <c r="I560" i="1"/>
  <c r="I561" i="1"/>
  <c r="I510" i="1"/>
  <c r="I562" i="1"/>
  <c r="I511" i="1"/>
  <c r="I512" i="1"/>
  <c r="I194" i="1"/>
  <c r="I563" i="1"/>
  <c r="I314" i="1"/>
  <c r="I315" i="1"/>
  <c r="I11" i="1"/>
  <c r="I50" i="1"/>
  <c r="I12" i="1"/>
  <c r="I134" i="1"/>
  <c r="I195" i="1"/>
  <c r="I316" i="1"/>
  <c r="I196" i="1"/>
  <c r="I317" i="1"/>
  <c r="I197" i="1"/>
  <c r="I318" i="1"/>
  <c r="I319" i="1"/>
  <c r="I320" i="1"/>
  <c r="I13" i="1"/>
  <c r="I91" i="1"/>
  <c r="I92" i="1"/>
  <c r="I93" i="1"/>
  <c r="I135" i="1"/>
  <c r="I198" i="1"/>
  <c r="I199" i="1"/>
  <c r="I200" i="1"/>
  <c r="I513" i="1"/>
  <c r="I564" i="1"/>
  <c r="I201" i="1"/>
  <c r="I136" i="1"/>
  <c r="I514" i="1"/>
  <c r="I515" i="1"/>
  <c r="I565" i="1"/>
  <c r="I566" i="1"/>
  <c r="I567" i="1"/>
  <c r="I568" i="1"/>
  <c r="I569" i="1"/>
  <c r="I516" i="1"/>
  <c r="I570" i="1"/>
  <c r="I517" i="1"/>
  <c r="I571" i="1"/>
  <c r="I572" i="1"/>
  <c r="I573" i="1"/>
  <c r="I574" i="1"/>
  <c r="I51" i="1"/>
  <c r="I14" i="1"/>
  <c r="I321" i="1"/>
  <c r="I518" i="1"/>
  <c r="I94" i="1"/>
  <c r="I322" i="1"/>
  <c r="I202" i="1"/>
  <c r="I575" i="1"/>
  <c r="I203" i="1"/>
  <c r="I137" i="1"/>
  <c r="I323" i="1"/>
  <c r="I324" i="1"/>
  <c r="I325" i="1"/>
  <c r="I326" i="1"/>
  <c r="I327" i="1"/>
  <c r="I52" i="1"/>
  <c r="I15" i="1"/>
  <c r="I95" i="1"/>
  <c r="I204" i="1"/>
  <c r="I576" i="1"/>
  <c r="I519" i="1"/>
  <c r="I520" i="1"/>
  <c r="I521" i="1"/>
  <c r="I16" i="1"/>
  <c r="I205" i="1"/>
  <c r="I577" i="1"/>
  <c r="I206" i="1"/>
  <c r="I522" i="1"/>
  <c r="I578" i="1"/>
  <c r="I579" i="1"/>
  <c r="I580" i="1"/>
  <c r="I581" i="1"/>
  <c r="I582" i="1"/>
  <c r="I583" i="1"/>
  <c r="I584" i="1"/>
  <c r="I585" i="1"/>
  <c r="I586" i="1"/>
  <c r="I138" i="1"/>
  <c r="I328" i="1"/>
  <c r="I139" i="1"/>
  <c r="I329" i="1"/>
  <c r="I140" i="1"/>
  <c r="I207" i="1"/>
  <c r="I330" i="1"/>
  <c r="I331" i="1"/>
  <c r="I332" i="1"/>
  <c r="I17" i="1"/>
  <c r="I208" i="1"/>
  <c r="I141" i="1"/>
  <c r="I685" i="1"/>
  <c r="I333" i="1"/>
  <c r="I334" i="1"/>
  <c r="I209" i="1"/>
  <c r="I210" i="1"/>
  <c r="I96" i="1"/>
  <c r="I335" i="1"/>
  <c r="I336" i="1"/>
  <c r="I211" i="1"/>
  <c r="I212" i="1"/>
  <c r="I337" i="1"/>
  <c r="I53" i="1"/>
  <c r="I338" i="1"/>
  <c r="I18" i="1"/>
  <c r="I339" i="1"/>
  <c r="I692" i="1"/>
  <c r="I523" i="1"/>
  <c r="I587" i="1"/>
  <c r="I588" i="1"/>
  <c r="I589" i="1"/>
  <c r="I686" i="1"/>
  <c r="I687" i="1"/>
  <c r="I142" i="1"/>
  <c r="I213" i="1"/>
  <c r="I340" i="1"/>
  <c r="I143" i="1"/>
  <c r="I590" i="1"/>
  <c r="I214" i="1"/>
  <c r="I97" i="1"/>
  <c r="I341" i="1"/>
  <c r="I144" i="1"/>
  <c r="I342" i="1"/>
  <c r="I215" i="1"/>
  <c r="I343" i="1"/>
  <c r="I344" i="1"/>
  <c r="I524" i="1"/>
  <c r="I345" i="1"/>
  <c r="I591" i="1"/>
  <c r="I592" i="1"/>
  <c r="I346" i="1"/>
  <c r="I347" i="1"/>
  <c r="I593" i="1"/>
  <c r="I19" i="1"/>
  <c r="I594" i="1"/>
  <c r="I216" i="1"/>
  <c r="I145" i="1"/>
  <c r="I54" i="1"/>
  <c r="I693" i="1"/>
  <c r="I595" i="1"/>
  <c r="I146" i="1"/>
  <c r="I348" i="1"/>
  <c r="I217" i="1"/>
  <c r="I349" i="1"/>
  <c r="I350" i="1"/>
  <c r="I351" i="1"/>
  <c r="I218" i="1"/>
  <c r="I352" i="1"/>
  <c r="I219" i="1"/>
  <c r="I55" i="1"/>
  <c r="I98" i="1"/>
  <c r="I99" i="1"/>
  <c r="I100" i="1"/>
  <c r="I147" i="1"/>
  <c r="I148" i="1"/>
  <c r="I596" i="1"/>
  <c r="I101" i="1"/>
  <c r="I597" i="1"/>
  <c r="I598" i="1"/>
  <c r="I599" i="1"/>
  <c r="I600" i="1"/>
  <c r="I601" i="1"/>
  <c r="I525" i="1"/>
  <c r="I602" i="1"/>
  <c r="I603" i="1"/>
  <c r="I604" i="1"/>
  <c r="I605" i="1"/>
  <c r="I353" i="1"/>
  <c r="I526" i="1"/>
  <c r="I606" i="1"/>
  <c r="I527" i="1"/>
  <c r="I220" i="1"/>
  <c r="I354" i="1"/>
  <c r="I102" i="1"/>
  <c r="I355" i="1"/>
  <c r="I56" i="1"/>
  <c r="I20" i="1"/>
  <c r="I221" i="1"/>
  <c r="I356" i="1"/>
  <c r="I357" i="1"/>
  <c r="I358" i="1"/>
  <c r="I359" i="1"/>
  <c r="I360" i="1"/>
  <c r="I607" i="1"/>
  <c r="I528" i="1"/>
  <c r="I691" i="1"/>
  <c r="I608" i="1"/>
  <c r="I222" i="1"/>
  <c r="I361" i="1"/>
  <c r="I223" i="1"/>
  <c r="I224" i="1"/>
  <c r="I225" i="1"/>
  <c r="I21" i="1"/>
  <c r="I149" i="1"/>
  <c r="I226" i="1"/>
  <c r="I362" i="1"/>
  <c r="I363" i="1"/>
  <c r="I364" i="1"/>
  <c r="I365" i="1"/>
  <c r="I366" i="1"/>
  <c r="I367" i="1"/>
  <c r="I57" i="1"/>
  <c r="I103" i="1"/>
  <c r="I227" i="1"/>
  <c r="I368" i="1"/>
  <c r="I58" i="1"/>
  <c r="I104" i="1"/>
  <c r="I150" i="1"/>
  <c r="I151" i="1"/>
  <c r="I228" i="1"/>
  <c r="I369" i="1"/>
  <c r="I370" i="1"/>
  <c r="I371" i="1"/>
  <c r="I229" i="1"/>
  <c r="I372" i="1"/>
  <c r="I230" i="1"/>
  <c r="I59" i="1"/>
  <c r="I22" i="1"/>
  <c r="I231" i="1"/>
  <c r="I373" i="1"/>
  <c r="I105" i="1"/>
  <c r="I374" i="1"/>
  <c r="I232" i="1"/>
  <c r="I375" i="1"/>
  <c r="I152" i="1"/>
  <c r="I106" i="1"/>
  <c r="I153" i="1"/>
  <c r="I609" i="1"/>
  <c r="I376" i="1"/>
  <c r="I233" i="1"/>
  <c r="I377" i="1"/>
  <c r="I529" i="1"/>
  <c r="I234" i="1"/>
  <c r="I610" i="1"/>
  <c r="I235" i="1"/>
  <c r="I60" i="1"/>
  <c r="I236" i="1"/>
  <c r="I23" i="1"/>
  <c r="I378" i="1"/>
  <c r="I237" i="1"/>
  <c r="I107" i="1"/>
  <c r="I108" i="1"/>
  <c r="I61" i="1"/>
  <c r="I688" i="1"/>
  <c r="I379" i="1"/>
  <c r="I380" i="1"/>
  <c r="I381" i="1"/>
  <c r="I238" i="1"/>
  <c r="I62" i="1"/>
  <c r="I611" i="1"/>
  <c r="I382" i="1"/>
  <c r="I530" i="1"/>
  <c r="I612" i="1"/>
  <c r="I239" i="1"/>
  <c r="I240" i="1"/>
  <c r="I241" i="1"/>
  <c r="I383" i="1"/>
  <c r="I384" i="1"/>
  <c r="I385" i="1"/>
  <c r="I24" i="1"/>
  <c r="I63" i="1"/>
  <c r="I386" i="1"/>
  <c r="I242" i="1"/>
  <c r="I387" i="1"/>
  <c r="I64" i="1"/>
  <c r="I531" i="1"/>
  <c r="I388" i="1"/>
  <c r="I154" i="1"/>
  <c r="I243" i="1"/>
  <c r="I389" i="1"/>
  <c r="I532" i="1"/>
  <c r="I613" i="1"/>
  <c r="I244" i="1"/>
  <c r="I390" i="1"/>
  <c r="I391" i="1"/>
  <c r="I155" i="1"/>
  <c r="I392" i="1"/>
  <c r="I393" i="1"/>
  <c r="I394" i="1"/>
  <c r="I245" i="1"/>
  <c r="I65" i="1"/>
  <c r="I156" i="1"/>
  <c r="I395" i="1"/>
  <c r="I396" i="1"/>
  <c r="I246" i="1"/>
  <c r="I247" i="1"/>
  <c r="I397" i="1"/>
  <c r="I398" i="1"/>
  <c r="I614" i="1"/>
  <c r="I615" i="1"/>
  <c r="I616" i="1"/>
  <c r="I157" i="1"/>
  <c r="I617" i="1"/>
  <c r="I399" i="1"/>
  <c r="I400" i="1"/>
  <c r="I618" i="1"/>
  <c r="I248" i="1"/>
  <c r="I401" i="1"/>
  <c r="I25" i="1"/>
  <c r="I402" i="1"/>
  <c r="I249" i="1"/>
  <c r="I158" i="1"/>
  <c r="I403" i="1"/>
  <c r="I404" i="1"/>
  <c r="I250" i="1"/>
  <c r="I405" i="1"/>
  <c r="I619" i="1"/>
  <c r="I26" i="1"/>
  <c r="I533" i="1"/>
  <c r="I620" i="1"/>
  <c r="I534" i="1"/>
  <c r="I406" i="1"/>
  <c r="I27" i="1"/>
  <c r="I621" i="1"/>
  <c r="I535" i="1"/>
  <c r="I28" i="1"/>
  <c r="I251" i="1"/>
  <c r="I407" i="1"/>
  <c r="I109" i="1"/>
  <c r="I159" i="1"/>
  <c r="I160" i="1"/>
  <c r="I252" i="1"/>
  <c r="I253" i="1"/>
  <c r="I110" i="1"/>
  <c r="I161" i="1"/>
  <c r="I66" i="1"/>
  <c r="I162" i="1"/>
  <c r="I408" i="1"/>
  <c r="I409" i="1"/>
  <c r="I410" i="1"/>
  <c r="I254" i="1"/>
  <c r="I411" i="1"/>
  <c r="I412" i="1"/>
  <c r="I255" i="1"/>
  <c r="I256" i="1"/>
  <c r="I413" i="1"/>
  <c r="I414" i="1"/>
  <c r="I67" i="1"/>
  <c r="I163" i="1"/>
  <c r="I257" i="1"/>
  <c r="I622" i="1"/>
  <c r="I111" i="1"/>
  <c r="I164" i="1"/>
  <c r="I165" i="1"/>
  <c r="I623" i="1"/>
  <c r="I624" i="1"/>
  <c r="I625" i="1"/>
  <c r="I415" i="1"/>
  <c r="I536" i="1"/>
  <c r="I416" i="1"/>
  <c r="I166" i="1"/>
  <c r="I29" i="1"/>
  <c r="I258" i="1"/>
  <c r="I417" i="1"/>
  <c r="I259" i="1"/>
  <c r="I167" i="1"/>
  <c r="I168" i="1"/>
  <c r="I418" i="1"/>
  <c r="I169" i="1"/>
  <c r="I112" i="1"/>
  <c r="I260" i="1"/>
  <c r="I30" i="1"/>
  <c r="I419" i="1"/>
  <c r="I261" i="1"/>
  <c r="I113" i="1"/>
  <c r="I537" i="1"/>
  <c r="I68" i="1"/>
  <c r="I538" i="1"/>
  <c r="I420" i="1"/>
  <c r="I114" i="1"/>
  <c r="I115" i="1"/>
  <c r="I69" i="1"/>
  <c r="I421" i="1"/>
  <c r="I116" i="1"/>
  <c r="I70" i="1"/>
  <c r="I539" i="1"/>
  <c r="I626" i="1"/>
  <c r="I627" i="1"/>
  <c r="I628" i="1"/>
  <c r="I540" i="1"/>
  <c r="I262" i="1"/>
  <c r="I117" i="1"/>
  <c r="I170" i="1"/>
  <c r="I422" i="1"/>
  <c r="I263" i="1"/>
  <c r="I423" i="1"/>
  <c r="I629" i="1"/>
  <c r="I630" i="1"/>
  <c r="I31" i="1"/>
  <c r="I424" i="1"/>
  <c r="I32" i="1"/>
  <c r="I631" i="1"/>
  <c r="I264" i="1"/>
  <c r="I171" i="1"/>
  <c r="I71" i="1"/>
  <c r="I265" i="1"/>
  <c r="I425" i="1"/>
  <c r="I266" i="1"/>
  <c r="I267" i="1"/>
  <c r="I172" i="1"/>
  <c r="I426" i="1"/>
  <c r="I118" i="1"/>
  <c r="I268" i="1"/>
  <c r="I427" i="1"/>
  <c r="I632" i="1"/>
  <c r="I428" i="1"/>
  <c r="I429" i="1"/>
  <c r="I633" i="1"/>
  <c r="I430" i="1"/>
  <c r="I33" i="1"/>
  <c r="I634" i="1"/>
  <c r="I72" i="1"/>
  <c r="I269" i="1"/>
  <c r="I431" i="1"/>
  <c r="I73" i="1"/>
  <c r="I541" i="1"/>
  <c r="I635" i="1"/>
  <c r="I542" i="1"/>
  <c r="I74" i="1"/>
  <c r="I543" i="1"/>
  <c r="I432" i="1"/>
  <c r="I433" i="1"/>
  <c r="I34" i="1"/>
  <c r="I270" i="1"/>
  <c r="I434" i="1"/>
  <c r="I435" i="1"/>
  <c r="I119" i="1"/>
  <c r="I436" i="1"/>
  <c r="I636" i="1"/>
  <c r="I637" i="1"/>
  <c r="I638" i="1"/>
  <c r="I271" i="1"/>
  <c r="I639" i="1"/>
  <c r="I437" i="1"/>
  <c r="I640" i="1"/>
  <c r="I641" i="1"/>
  <c r="I642" i="1"/>
  <c r="I544" i="1"/>
  <c r="I643" i="1"/>
  <c r="I545" i="1"/>
  <c r="I272" i="1"/>
  <c r="I35" i="1"/>
  <c r="I438" i="1"/>
  <c r="I439" i="1"/>
  <c r="I440" i="1"/>
  <c r="I441" i="1"/>
  <c r="I442" i="1"/>
  <c r="I689" i="1"/>
  <c r="I644" i="1"/>
  <c r="I443" i="1"/>
  <c r="I444" i="1"/>
  <c r="I273" i="1"/>
  <c r="I36" i="1"/>
  <c r="I173" i="1"/>
  <c r="I645" i="1"/>
  <c r="I445" i="1"/>
  <c r="I646" i="1"/>
  <c r="I647" i="1"/>
  <c r="I648" i="1"/>
  <c r="I649" i="1"/>
  <c r="I650" i="1"/>
  <c r="I651" i="1"/>
  <c r="I652" i="1"/>
  <c r="I37" i="1"/>
  <c r="I274" i="1"/>
  <c r="I75" i="1"/>
  <c r="I275" i="1"/>
  <c r="I446" i="1"/>
  <c r="I447" i="1"/>
  <c r="I448" i="1"/>
  <c r="I174" i="1"/>
  <c r="I120" i="1"/>
  <c r="I175" i="1"/>
  <c r="I276" i="1"/>
  <c r="I449" i="1"/>
  <c r="I450" i="1"/>
  <c r="I451" i="1"/>
  <c r="I277" i="1"/>
  <c r="I176" i="1"/>
  <c r="I653" i="1"/>
  <c r="I690" i="1"/>
  <c r="I654" i="1"/>
  <c r="I452" i="1"/>
  <c r="I546" i="1"/>
  <c r="I278" i="1"/>
  <c r="I453" i="1"/>
  <c r="I454" i="1"/>
  <c r="I121" i="1"/>
  <c r="I455" i="1"/>
  <c r="I456" i="1"/>
  <c r="I76" i="1"/>
  <c r="I177" i="1"/>
  <c r="I655" i="1"/>
  <c r="I656" i="1"/>
  <c r="I279" i="1"/>
  <c r="I280" i="1"/>
  <c r="I657" i="1"/>
  <c r="I38" i="1"/>
  <c r="I457" i="1"/>
  <c r="I178" i="1"/>
  <c r="I281" i="1"/>
  <c r="I658" i="1"/>
  <c r="I458" i="1"/>
  <c r="I282" i="1"/>
  <c r="I122" i="1"/>
  <c r="I659" i="1"/>
  <c r="I179" i="1"/>
  <c r="I283" i="1"/>
  <c r="I660" i="1"/>
  <c r="I661" i="1"/>
  <c r="I180" i="1"/>
  <c r="I459" i="1"/>
  <c r="I460" i="1"/>
  <c r="I662" i="1"/>
  <c r="I39" i="1"/>
  <c r="I461" i="1"/>
  <c r="I284" i="1"/>
  <c r="I462" i="1"/>
  <c r="I463" i="1"/>
  <c r="I547" i="1"/>
  <c r="I663" i="1"/>
  <c r="I464" i="1"/>
  <c r="I285" i="1"/>
  <c r="I77" i="1"/>
  <c r="I465" i="1"/>
  <c r="I40" i="1"/>
  <c r="I78" i="1"/>
  <c r="I466" i="1"/>
  <c r="I467" i="1"/>
  <c r="I664" i="1"/>
  <c r="I468" i="1"/>
  <c r="I665" i="1"/>
  <c r="I548" i="1"/>
  <c r="I666" i="1"/>
  <c r="I469" i="1"/>
  <c r="I470" i="1"/>
  <c r="I286" i="1"/>
  <c r="I471" i="1"/>
  <c r="I472" i="1"/>
  <c r="I123" i="1"/>
  <c r="I473" i="1"/>
  <c r="I474" i="1"/>
  <c r="I287" i="1"/>
  <c r="I475" i="1"/>
  <c r="I41" i="1"/>
  <c r="I476" i="1"/>
  <c r="I288" i="1"/>
  <c r="I289" i="1"/>
  <c r="I79" i="1"/>
  <c r="I80" i="1"/>
  <c r="I477" i="1"/>
  <c r="I478" i="1"/>
  <c r="I479" i="1"/>
  <c r="I480" i="1"/>
  <c r="I667" i="1"/>
  <c r="I481" i="1"/>
  <c r="I290" i="1"/>
  <c r="I482" i="1"/>
  <c r="I291" i="1"/>
  <c r="I483" i="1"/>
  <c r="I668" i="1"/>
  <c r="I181" i="1"/>
  <c r="I42" i="1"/>
  <c r="I81" i="1"/>
  <c r="I484" i="1"/>
  <c r="I292" i="1"/>
  <c r="I669" i="1"/>
  <c r="I485" i="1"/>
  <c r="I549" i="1"/>
  <c r="I293" i="1"/>
  <c r="I486" i="1"/>
  <c r="I487" i="1"/>
  <c r="I670" i="1"/>
  <c r="I671" i="1"/>
  <c r="I672" i="1"/>
  <c r="I550" i="1"/>
  <c r="I124" i="1"/>
  <c r="I182" i="1"/>
  <c r="I488" i="1"/>
  <c r="I183" i="1"/>
  <c r="I294" i="1"/>
  <c r="I489" i="1"/>
  <c r="I490" i="1"/>
  <c r="I43" i="1"/>
  <c r="I184" i="1"/>
  <c r="I295" i="1"/>
  <c r="I491" i="1"/>
  <c r="I492" i="1"/>
  <c r="I493" i="1"/>
  <c r="I494" i="1"/>
  <c r="I495" i="1"/>
  <c r="I673" i="1"/>
  <c r="I296" i="1"/>
  <c r="I674" i="1"/>
  <c r="I297" i="1"/>
  <c r="I675" i="1"/>
  <c r="I185" i="1"/>
  <c r="I676" i="1"/>
  <c r="I496" i="1"/>
  <c r="I82" i="1"/>
  <c r="I125" i="1"/>
  <c r="I298" i="1"/>
  <c r="I299" i="1"/>
  <c r="I497" i="1"/>
  <c r="I186" i="1"/>
  <c r="I677" i="1"/>
  <c r="I498" i="1"/>
  <c r="I126" i="1"/>
  <c r="I678" i="1"/>
  <c r="I499" i="1"/>
  <c r="I300" i="1"/>
  <c r="I301" i="1"/>
  <c r="I679" i="1"/>
  <c r="I127" i="1"/>
  <c r="I500" i="1"/>
  <c r="I501" i="1"/>
  <c r="I302" i="1"/>
  <c r="I303" i="1"/>
  <c r="I502" i="1"/>
  <c r="I680" i="1"/>
  <c r="I83" i="1"/>
  <c r="I44" i="1"/>
  <c r="I503" i="1"/>
  <c r="I551" i="1"/>
  <c r="I84" i="1"/>
  <c r="I681" i="1"/>
  <c r="I304" i="1"/>
  <c r="I504" i="1"/>
  <c r="I682" i="1"/>
  <c r="I683" i="1"/>
  <c r="I684" i="1"/>
  <c r="I45" i="1"/>
  <c r="K542" i="1"/>
  <c r="K78" i="1"/>
  <c r="K466" i="1"/>
  <c r="K173" i="1"/>
  <c r="K339" i="1"/>
  <c r="L339" i="1" s="1"/>
  <c r="K577" i="1"/>
  <c r="K271" i="1"/>
  <c r="K603" i="1"/>
  <c r="K531" i="1"/>
  <c r="K604" i="1"/>
  <c r="K639" i="1"/>
  <c r="K605" i="1"/>
  <c r="K107" i="1"/>
  <c r="K108" i="1"/>
  <c r="K61" i="1"/>
  <c r="K437" i="1"/>
  <c r="K692" i="1"/>
  <c r="L692" i="1" s="1"/>
  <c r="K688" i="1"/>
  <c r="K379" i="1"/>
  <c r="K467" i="1"/>
  <c r="L467" i="1" s="1"/>
  <c r="K578" i="1"/>
  <c r="K152" i="1"/>
  <c r="K579" i="1"/>
  <c r="K640" i="1"/>
  <c r="K580" i="1"/>
  <c r="K106" i="1"/>
  <c r="K581" i="1"/>
  <c r="K582" i="1"/>
  <c r="K583" i="1"/>
  <c r="K153" i="1"/>
  <c r="K584" i="1"/>
  <c r="K585" i="1"/>
  <c r="K641" i="1"/>
  <c r="K523" i="1"/>
  <c r="K105" i="1"/>
  <c r="K609" i="1"/>
  <c r="K374" i="1"/>
  <c r="K232" i="1"/>
  <c r="K376" i="1"/>
  <c r="L376" i="1" s="1"/>
  <c r="K597" i="1"/>
  <c r="K380" i="1"/>
  <c r="K381" i="1"/>
  <c r="K233" i="1"/>
  <c r="K388" i="1"/>
  <c r="K377" i="1"/>
  <c r="K642" i="1"/>
  <c r="K375" i="1"/>
  <c r="K598" i="1"/>
  <c r="K238" i="1"/>
  <c r="K74" i="1"/>
  <c r="K526" i="1"/>
  <c r="K606" i="1"/>
  <c r="K602" i="1"/>
  <c r="K529" i="1"/>
  <c r="K372" i="1"/>
  <c r="K576" i="1"/>
  <c r="K58" i="1"/>
  <c r="K104" i="1"/>
  <c r="K150" i="1"/>
  <c r="K151" i="1"/>
  <c r="K228" i="1"/>
  <c r="K369" i="1"/>
  <c r="K370" i="1"/>
  <c r="K371" i="1"/>
  <c r="K234" i="1"/>
  <c r="K519" i="1"/>
  <c r="L519" i="1" s="1"/>
  <c r="K587" i="1"/>
  <c r="L587" i="1" s="1"/>
  <c r="K599" i="1"/>
  <c r="K154" i="1"/>
  <c r="K243" i="1"/>
  <c r="L243" i="1" s="1"/>
  <c r="K230" i="1"/>
  <c r="K684" i="1"/>
  <c r="K619" i="1"/>
  <c r="K527" i="1"/>
  <c r="K26" i="1"/>
  <c r="K62" i="1"/>
  <c r="K610" i="1"/>
  <c r="K314" i="1"/>
  <c r="K315" i="1"/>
  <c r="K11" i="1"/>
  <c r="K235" i="1"/>
  <c r="K518" i="1"/>
  <c r="K59" i="1"/>
  <c r="K21" i="1"/>
  <c r="K149" i="1"/>
  <c r="K226" i="1"/>
  <c r="K362" i="1"/>
  <c r="K363" i="1"/>
  <c r="K364" i="1"/>
  <c r="K365" i="1"/>
  <c r="K366" i="1"/>
  <c r="K367" i="1"/>
  <c r="K57" i="1"/>
  <c r="K103" i="1"/>
  <c r="K227" i="1"/>
  <c r="K368" i="1"/>
  <c r="K50" i="1"/>
  <c r="K12" i="1"/>
  <c r="L12" i="1" s="1"/>
  <c r="K134" i="1"/>
  <c r="K22" i="1"/>
  <c r="K664" i="1"/>
  <c r="L664" i="1" s="1"/>
  <c r="K468" i="1"/>
  <c r="L468" i="1" s="1"/>
  <c r="K195" i="1"/>
  <c r="K316" i="1"/>
  <c r="K533" i="1"/>
  <c r="K196" i="1"/>
  <c r="K620" i="1"/>
  <c r="K534" i="1"/>
  <c r="K588" i="1"/>
  <c r="K589" i="1"/>
  <c r="K45" i="1"/>
  <c r="K231" i="1"/>
  <c r="K236" i="1"/>
  <c r="L236" i="1" s="1"/>
  <c r="K23" i="1"/>
  <c r="L23" i="1" s="1"/>
  <c r="K60" i="1"/>
  <c r="K42" i="1"/>
  <c r="K81" i="1"/>
  <c r="K601" i="1"/>
  <c r="K406" i="1"/>
  <c r="K611" i="1"/>
  <c r="K665" i="1"/>
  <c r="L665" i="1" s="1"/>
  <c r="K543" i="1"/>
  <c r="K378" i="1"/>
  <c r="L378" i="1" s="1"/>
  <c r="K237" i="1"/>
  <c r="L237" i="1" s="1"/>
  <c r="K645" i="1"/>
  <c r="K220" i="1"/>
  <c r="K31" i="1"/>
  <c r="K424" i="1"/>
  <c r="K32" i="1"/>
  <c r="K544" i="1"/>
  <c r="K525" i="1"/>
  <c r="K631" i="1"/>
  <c r="K548" i="1"/>
  <c r="K382" i="1"/>
  <c r="K6" i="1"/>
  <c r="K7" i="1"/>
  <c r="K8" i="1"/>
  <c r="K9" i="1"/>
  <c r="K10" i="1"/>
  <c r="L10" i="1" s="1"/>
  <c r="K643" i="1"/>
  <c r="L643" i="1" s="1"/>
  <c r="K47" i="1"/>
  <c r="K48" i="1"/>
  <c r="K49" i="1"/>
  <c r="K86" i="1"/>
  <c r="K87" i="1"/>
  <c r="K88" i="1"/>
  <c r="K89" i="1"/>
  <c r="K90" i="1"/>
  <c r="K132" i="1"/>
  <c r="K133" i="1"/>
  <c r="L133" i="1" s="1"/>
  <c r="K191" i="1"/>
  <c r="K192" i="1"/>
  <c r="L192" i="1" s="1"/>
  <c r="K193" i="1"/>
  <c r="L193" i="1" s="1"/>
  <c r="K310" i="1"/>
  <c r="K311" i="1"/>
  <c r="K312" i="1"/>
  <c r="L312" i="1" s="1"/>
  <c r="K313" i="1"/>
  <c r="L313" i="1" s="1"/>
  <c r="K556" i="1"/>
  <c r="L556" i="1" s="1"/>
  <c r="K557" i="1"/>
  <c r="L557" i="1" s="1"/>
  <c r="K505" i="1"/>
  <c r="K506" i="1"/>
  <c r="L506" i="1" s="1"/>
  <c r="K666" i="1"/>
  <c r="L666" i="1" s="1"/>
  <c r="K507" i="1"/>
  <c r="L507" i="1" s="1"/>
  <c r="K469" i="1"/>
  <c r="L469" i="1" s="1"/>
  <c r="K558" i="1"/>
  <c r="K559" i="1"/>
  <c r="K508" i="1"/>
  <c r="K509" i="1"/>
  <c r="K560" i="1"/>
  <c r="K561" i="1"/>
  <c r="K510" i="1"/>
  <c r="L510" i="1" s="1"/>
  <c r="K562" i="1"/>
  <c r="L562" i="1" s="1"/>
  <c r="K511" i="1"/>
  <c r="L511" i="1" s="1"/>
  <c r="K512" i="1"/>
  <c r="L512" i="1" s="1"/>
  <c r="K194" i="1"/>
  <c r="L194" i="1" s="1"/>
  <c r="K476" i="1"/>
  <c r="K445" i="1"/>
  <c r="K288" i="1"/>
  <c r="K289" i="1"/>
  <c r="K79" i="1"/>
  <c r="K80" i="1"/>
  <c r="K477" i="1"/>
  <c r="K478" i="1"/>
  <c r="K479" i="1"/>
  <c r="K480" i="1"/>
  <c r="K686" i="1"/>
  <c r="K687" i="1"/>
  <c r="K667" i="1"/>
  <c r="K481" i="1"/>
  <c r="K290" i="1"/>
  <c r="K495" i="1"/>
  <c r="K482" i="1"/>
  <c r="K545" i="1"/>
  <c r="K373" i="1"/>
  <c r="K546" i="1"/>
  <c r="K291" i="1"/>
  <c r="K38" i="1"/>
  <c r="K646" i="1"/>
  <c r="K647" i="1"/>
  <c r="K648" i="1"/>
  <c r="K142" i="1"/>
  <c r="L142" i="1" s="1"/>
  <c r="K649" i="1"/>
  <c r="K650" i="1"/>
  <c r="K43" i="1"/>
  <c r="K184" i="1"/>
  <c r="K295" i="1"/>
  <c r="K491" i="1"/>
  <c r="K492" i="1"/>
  <c r="K651" i="1"/>
  <c r="K493" i="1"/>
  <c r="K494" i="1"/>
  <c r="K116" i="1"/>
  <c r="K70" i="1"/>
  <c r="K673" i="1"/>
  <c r="K483" i="1"/>
  <c r="K296" i="1"/>
  <c r="K674" i="1"/>
  <c r="L674" i="1" s="1"/>
  <c r="K297" i="1"/>
  <c r="K675" i="1"/>
  <c r="L675" i="1" s="1"/>
  <c r="K600" i="1"/>
  <c r="K185" i="1"/>
  <c r="L185" i="1" s="1"/>
  <c r="K213" i="1"/>
  <c r="L213" i="1" s="1"/>
  <c r="K340" i="1"/>
  <c r="L340" i="1" s="1"/>
  <c r="K676" i="1"/>
  <c r="K143" i="1"/>
  <c r="L143" i="1" s="1"/>
  <c r="K590" i="1"/>
  <c r="L590" i="1" s="1"/>
  <c r="K214" i="1"/>
  <c r="L214" i="1" s="1"/>
  <c r="K94" i="1"/>
  <c r="K97" i="1"/>
  <c r="L97" i="1" s="1"/>
  <c r="K341" i="1"/>
  <c r="L341" i="1" s="1"/>
  <c r="K144" i="1"/>
  <c r="L144" i="1" s="1"/>
  <c r="K342" i="1"/>
  <c r="L342" i="1" s="1"/>
  <c r="K668" i="1"/>
  <c r="K215" i="1"/>
  <c r="L215" i="1" s="1"/>
  <c r="K343" i="1"/>
  <c r="L343" i="1" s="1"/>
  <c r="K318" i="1"/>
  <c r="K319" i="1"/>
  <c r="K320" i="1"/>
  <c r="K13" i="1"/>
  <c r="K91" i="1"/>
  <c r="K92" i="1"/>
  <c r="K93" i="1"/>
  <c r="K135" i="1"/>
  <c r="K198" i="1"/>
  <c r="K199" i="1"/>
  <c r="K200" i="1"/>
  <c r="K513" i="1"/>
  <c r="K564" i="1"/>
  <c r="K652" i="1"/>
  <c r="K344" i="1"/>
  <c r="L344" i="1" s="1"/>
  <c r="K496" i="1"/>
  <c r="K524" i="1"/>
  <c r="L524" i="1" s="1"/>
  <c r="K82" i="1"/>
  <c r="K345" i="1"/>
  <c r="K125" i="1"/>
  <c r="K278" i="1"/>
  <c r="K453" i="1"/>
  <c r="K454" i="1"/>
  <c r="K121" i="1"/>
  <c r="K455" i="1"/>
  <c r="K322" i="1"/>
  <c r="K456" i="1"/>
  <c r="K298" i="1"/>
  <c r="L298" i="1" s="1"/>
  <c r="K202" i="1"/>
  <c r="K76" i="1"/>
  <c r="K575" i="1"/>
  <c r="K203" i="1"/>
  <c r="K177" i="1"/>
  <c r="K552" i="1"/>
  <c r="K591" i="1"/>
  <c r="L591" i="1" s="1"/>
  <c r="K563" i="1"/>
  <c r="L563" i="1" s="1"/>
  <c r="K655" i="1"/>
  <c r="K137" i="1"/>
  <c r="K299" i="1"/>
  <c r="K201" i="1"/>
  <c r="K592" i="1"/>
  <c r="L592" i="1" s="1"/>
  <c r="K128" i="1"/>
  <c r="K497" i="1"/>
  <c r="K186" i="1"/>
  <c r="K146" i="1"/>
  <c r="L146" i="1" s="1"/>
  <c r="K656" i="1"/>
  <c r="K677" i="1"/>
  <c r="K346" i="1"/>
  <c r="L346" i="1" s="1"/>
  <c r="K347" i="1"/>
  <c r="L347" i="1" s="1"/>
  <c r="K264" i="1"/>
  <c r="K279" i="1"/>
  <c r="K305" i="1"/>
  <c r="L305" i="1" s="1"/>
  <c r="K136" i="1"/>
  <c r="L136" i="1" s="1"/>
  <c r="K520" i="1"/>
  <c r="K514" i="1"/>
  <c r="L514" i="1" s="1"/>
  <c r="K515" i="1"/>
  <c r="L515" i="1" s="1"/>
  <c r="K565" i="1"/>
  <c r="K521" i="1"/>
  <c r="K566" i="1"/>
  <c r="K280" i="1"/>
  <c r="K567" i="1"/>
  <c r="L567" i="1" s="1"/>
  <c r="K568" i="1"/>
  <c r="L568" i="1" s="1"/>
  <c r="K569" i="1"/>
  <c r="K5" i="1"/>
  <c r="K498" i="1"/>
  <c r="K126" i="1"/>
  <c r="K516" i="1"/>
  <c r="K570" i="1"/>
  <c r="K517" i="1"/>
  <c r="K571" i="1"/>
  <c r="K46" i="1"/>
  <c r="K431" i="1"/>
  <c r="K572" i="1"/>
  <c r="L572" i="1" s="1"/>
  <c r="K573" i="1"/>
  <c r="K306" i="1"/>
  <c r="K574" i="1"/>
  <c r="K678" i="1"/>
  <c r="L678" i="1" s="1"/>
  <c r="K499" i="1"/>
  <c r="K593" i="1"/>
  <c r="L593" i="1" s="1"/>
  <c r="K457" i="1"/>
  <c r="K73" i="1"/>
  <c r="K323" i="1"/>
  <c r="K324" i="1"/>
  <c r="K325" i="1"/>
  <c r="K326" i="1"/>
  <c r="K541" i="1"/>
  <c r="K317" i="1"/>
  <c r="K586" i="1"/>
  <c r="K307" i="1"/>
  <c r="K624" i="1"/>
  <c r="K51" i="1"/>
  <c r="K111" i="1"/>
  <c r="K37" i="1"/>
  <c r="K484" i="1"/>
  <c r="L484" i="1" s="1"/>
  <c r="K348" i="1"/>
  <c r="K308" i="1"/>
  <c r="L308" i="1" s="1"/>
  <c r="K274" i="1"/>
  <c r="K217" i="1"/>
  <c r="K327" i="1"/>
  <c r="K16" i="1"/>
  <c r="L16" i="1" s="1"/>
  <c r="K75" i="1"/>
  <c r="K625" i="1"/>
  <c r="K275" i="1"/>
  <c r="K52" i="1"/>
  <c r="K446" i="1"/>
  <c r="K349" i="1"/>
  <c r="K350" i="1"/>
  <c r="K447" i="1"/>
  <c r="K448" i="1"/>
  <c r="K174" i="1"/>
  <c r="K120" i="1"/>
  <c r="K175" i="1"/>
  <c r="K15" i="1"/>
  <c r="K129" i="1"/>
  <c r="L129" i="1" s="1"/>
  <c r="K187" i="1"/>
  <c r="L187" i="1" s="1"/>
  <c r="K276" i="1"/>
  <c r="L276" i="1" s="1"/>
  <c r="K351" i="1"/>
  <c r="K188" i="1"/>
  <c r="L188" i="1" s="1"/>
  <c r="K432" i="1"/>
  <c r="K449" i="1"/>
  <c r="K433" i="1"/>
  <c r="K450" i="1"/>
  <c r="K34" i="1"/>
  <c r="K270" i="1"/>
  <c r="K657" i="1"/>
  <c r="K434" i="1"/>
  <c r="K435" i="1"/>
  <c r="K300" i="1"/>
  <c r="K229" i="1"/>
  <c r="K301" i="1"/>
  <c r="K19" i="1"/>
  <c r="K119" i="1"/>
  <c r="K451" i="1"/>
  <c r="K354" i="1"/>
  <c r="K240" i="1"/>
  <c r="L240" i="1" s="1"/>
  <c r="K277" i="1"/>
  <c r="K241" i="1"/>
  <c r="L241" i="1" s="1"/>
  <c r="K181" i="1"/>
  <c r="K383" i="1"/>
  <c r="L383" i="1" s="1"/>
  <c r="K218" i="1"/>
  <c r="K384" i="1"/>
  <c r="L384" i="1" s="1"/>
  <c r="K385" i="1"/>
  <c r="L385" i="1" s="1"/>
  <c r="K147" i="1"/>
  <c r="K293" i="1"/>
  <c r="K486" i="1"/>
  <c r="K487" i="1"/>
  <c r="K95" i="1"/>
  <c r="K539" i="1"/>
  <c r="K670" i="1"/>
  <c r="K671" i="1"/>
  <c r="K501" i="1"/>
  <c r="K672" i="1"/>
  <c r="K550" i="1"/>
  <c r="K176" i="1"/>
  <c r="K24" i="1"/>
  <c r="L24" i="1" s="1"/>
  <c r="K436" i="1"/>
  <c r="K302" i="1"/>
  <c r="K636" i="1"/>
  <c r="K303" i="1"/>
  <c r="K502" i="1"/>
  <c r="K680" i="1"/>
  <c r="K83" i="1"/>
  <c r="K44" i="1"/>
  <c r="K124" i="1"/>
  <c r="K503" i="1"/>
  <c r="K63" i="1"/>
  <c r="L63" i="1" s="1"/>
  <c r="K182" i="1"/>
  <c r="K551" i="1"/>
  <c r="K84" i="1"/>
  <c r="K653" i="1"/>
  <c r="K178" i="1"/>
  <c r="K281" i="1"/>
  <c r="K658" i="1"/>
  <c r="K458" i="1"/>
  <c r="K282" i="1"/>
  <c r="K122" i="1"/>
  <c r="K659" i="1"/>
  <c r="K179" i="1"/>
  <c r="K283" i="1"/>
  <c r="K660" i="1"/>
  <c r="K661" i="1"/>
  <c r="L661" i="1" s="1"/>
  <c r="K180" i="1"/>
  <c r="K459" i="1"/>
  <c r="K460" i="1"/>
  <c r="K662" i="1"/>
  <c r="K39" i="1"/>
  <c r="K461" i="1"/>
  <c r="K284" i="1"/>
  <c r="K462" i="1"/>
  <c r="L462" i="1" s="1"/>
  <c r="K463" i="1"/>
  <c r="L463" i="1" s="1"/>
  <c r="K547" i="1"/>
  <c r="L547" i="1" s="1"/>
  <c r="K663" i="1"/>
  <c r="K464" i="1"/>
  <c r="K488" i="1"/>
  <c r="K285" i="1"/>
  <c r="K77" i="1"/>
  <c r="K465" i="1"/>
  <c r="L465" i="1" s="1"/>
  <c r="K183" i="1"/>
  <c r="K272" i="1"/>
  <c r="K35" i="1"/>
  <c r="K438" i="1"/>
  <c r="K439" i="1"/>
  <c r="K440" i="1"/>
  <c r="K294" i="1"/>
  <c r="K441" i="1"/>
  <c r="K442" i="1"/>
  <c r="K489" i="1"/>
  <c r="K352" i="1"/>
  <c r="K681" i="1"/>
  <c r="K148" i="1"/>
  <c r="K637" i="1"/>
  <c r="K40" i="1"/>
  <c r="K689" i="1"/>
  <c r="L689" i="1" s="1"/>
  <c r="K690" i="1"/>
  <c r="K644" i="1"/>
  <c r="K304" i="1"/>
  <c r="K164" i="1"/>
  <c r="K386" i="1"/>
  <c r="L386" i="1" s="1"/>
  <c r="K504" i="1"/>
  <c r="K189" i="1"/>
  <c r="L189" i="1" s="1"/>
  <c r="K596" i="1"/>
  <c r="K242" i="1"/>
  <c r="L242" i="1" s="1"/>
  <c r="K219" i="1"/>
  <c r="K102" i="1"/>
  <c r="L102" i="1" s="1"/>
  <c r="K355" i="1"/>
  <c r="L355" i="1" s="1"/>
  <c r="K56" i="1"/>
  <c r="K20" i="1"/>
  <c r="K221" i="1"/>
  <c r="K470" i="1"/>
  <c r="K292" i="1"/>
  <c r="K286" i="1"/>
  <c r="K85" i="1"/>
  <c r="K594" i="1"/>
  <c r="K471" i="1"/>
  <c r="K356" i="1"/>
  <c r="L356" i="1" s="1"/>
  <c r="K654" i="1"/>
  <c r="K216" i="1"/>
  <c r="L216" i="1" s="1"/>
  <c r="K638" i="1"/>
  <c r="L638" i="1" s="1"/>
  <c r="K357" i="1"/>
  <c r="L357" i="1" s="1"/>
  <c r="K138" i="1"/>
  <c r="K145" i="1"/>
  <c r="K328" i="1"/>
  <c r="K358" i="1"/>
  <c r="L358" i="1" s="1"/>
  <c r="K206" i="1"/>
  <c r="L206" i="1" s="1"/>
  <c r="K682" i="1"/>
  <c r="K171" i="1"/>
  <c r="K359" i="1"/>
  <c r="K71" i="1"/>
  <c r="K679" i="1"/>
  <c r="L679" i="1" s="1"/>
  <c r="K360" i="1"/>
  <c r="K265" i="1"/>
  <c r="K425" i="1"/>
  <c r="K266" i="1"/>
  <c r="K267" i="1"/>
  <c r="K172" i="1"/>
  <c r="K426" i="1"/>
  <c r="K118" i="1"/>
  <c r="K268" i="1"/>
  <c r="K427" i="1"/>
  <c r="K632" i="1"/>
  <c r="K428" i="1"/>
  <c r="K530" i="1"/>
  <c r="K612" i="1"/>
  <c r="K429" i="1"/>
  <c r="K139" i="1"/>
  <c r="K329" i="1"/>
  <c r="K633" i="1"/>
  <c r="K130" i="1"/>
  <c r="K430" i="1"/>
  <c r="K353" i="1"/>
  <c r="K55" i="1"/>
  <c r="K98" i="1"/>
  <c r="K472" i="1"/>
  <c r="K140" i="1"/>
  <c r="K207" i="1"/>
  <c r="K626" i="1"/>
  <c r="K389" i="1"/>
  <c r="L389" i="1" s="1"/>
  <c r="K627" i="1"/>
  <c r="K628" i="1"/>
  <c r="L628" i="1" s="1"/>
  <c r="K127" i="1"/>
  <c r="K452" i="1"/>
  <c r="K99" i="1"/>
  <c r="K330" i="1"/>
  <c r="K331" i="1"/>
  <c r="K332" i="1"/>
  <c r="K490" i="1"/>
  <c r="L490" i="1" s="1"/>
  <c r="K387" i="1"/>
  <c r="L387" i="1" s="1"/>
  <c r="K532" i="1"/>
  <c r="L532" i="1" s="1"/>
  <c r="K613" i="1"/>
  <c r="K54" i="1"/>
  <c r="L54" i="1" s="1"/>
  <c r="K27" i="1"/>
  <c r="K123" i="1"/>
  <c r="K333" i="1"/>
  <c r="L333" i="1" s="1"/>
  <c r="K239" i="1"/>
  <c r="K334" i="1"/>
  <c r="L334" i="1" s="1"/>
  <c r="K669" i="1"/>
  <c r="K17" i="1"/>
  <c r="K205" i="1"/>
  <c r="K197" i="1"/>
  <c r="K209" i="1"/>
  <c r="K210" i="1"/>
  <c r="L210" i="1" s="1"/>
  <c r="K96" i="1"/>
  <c r="K14" i="1"/>
  <c r="K335" i="1"/>
  <c r="K621" i="1"/>
  <c r="K473" i="1"/>
  <c r="K535" i="1"/>
  <c r="K443" i="1"/>
  <c r="K635" i="1"/>
  <c r="K336" i="1"/>
  <c r="K208" i="1"/>
  <c r="K522" i="1"/>
  <c r="K211" i="1"/>
  <c r="K415" i="1"/>
  <c r="K33" i="1"/>
  <c r="K536" i="1"/>
  <c r="K416" i="1"/>
  <c r="K166" i="1"/>
  <c r="K244" i="1"/>
  <c r="K165" i="1"/>
  <c r="K623" i="1"/>
  <c r="K212" i="1"/>
  <c r="K29" i="1"/>
  <c r="K258" i="1"/>
  <c r="K399" i="1"/>
  <c r="K417" i="1"/>
  <c r="K540" i="1"/>
  <c r="K337" i="1"/>
  <c r="K259" i="1"/>
  <c r="K167" i="1"/>
  <c r="K168" i="1"/>
  <c r="K418" i="1"/>
  <c r="K250" i="1"/>
  <c r="K222" i="1"/>
  <c r="L222" i="1" s="1"/>
  <c r="K141" i="1"/>
  <c r="K390" i="1"/>
  <c r="K361" i="1"/>
  <c r="L361" i="1" s="1"/>
  <c r="K405" i="1"/>
  <c r="K391" i="1"/>
  <c r="K155" i="1"/>
  <c r="K169" i="1"/>
  <c r="K400" i="1"/>
  <c r="K25" i="1"/>
  <c r="K500" i="1"/>
  <c r="L500" i="1" s="1"/>
  <c r="K112" i="1"/>
  <c r="K260" i="1"/>
  <c r="K30" i="1"/>
  <c r="K392" i="1"/>
  <c r="K28" i="1"/>
  <c r="K251" i="1"/>
  <c r="K474" i="1"/>
  <c r="K407" i="1"/>
  <c r="K393" i="1"/>
  <c r="K394" i="1"/>
  <c r="K419" i="1"/>
  <c r="K261" i="1"/>
  <c r="K618" i="1"/>
  <c r="K245" i="1"/>
  <c r="K113" i="1"/>
  <c r="K65" i="1"/>
  <c r="K248" i="1"/>
  <c r="K53" i="1"/>
  <c r="L53" i="1" s="1"/>
  <c r="K402" i="1"/>
  <c r="K537" i="1"/>
  <c r="K100" i="1"/>
  <c r="K109" i="1"/>
  <c r="K131" i="1"/>
  <c r="L131" i="1" s="1"/>
  <c r="K159" i="1"/>
  <c r="K160" i="1"/>
  <c r="K252" i="1"/>
  <c r="K253" i="1"/>
  <c r="K249" i="1"/>
  <c r="K396" i="1"/>
  <c r="K110" i="1"/>
  <c r="K262" i="1"/>
  <c r="K161" i="1"/>
  <c r="L161" i="1" s="1"/>
  <c r="K246" i="1"/>
  <c r="K66" i="1"/>
  <c r="L66" i="1" s="1"/>
  <c r="K67" i="1"/>
  <c r="K117" i="1"/>
  <c r="K170" i="1"/>
  <c r="K247" i="1"/>
  <c r="K163" i="1"/>
  <c r="K553" i="1"/>
  <c r="L553" i="1" s="1"/>
  <c r="K257" i="1"/>
  <c r="K622" i="1"/>
  <c r="K162" i="1"/>
  <c r="K422" i="1"/>
  <c r="K263" i="1"/>
  <c r="K423" i="1"/>
  <c r="K397" i="1"/>
  <c r="K408" i="1"/>
  <c r="K409" i="1"/>
  <c r="L409" i="1" s="1"/>
  <c r="K410" i="1"/>
  <c r="K693" i="1"/>
  <c r="L693" i="1" s="1"/>
  <c r="K254" i="1"/>
  <c r="K68" i="1"/>
  <c r="K398" i="1"/>
  <c r="K411" i="1"/>
  <c r="K607" i="1"/>
  <c r="L607" i="1" s="1"/>
  <c r="K156" i="1"/>
  <c r="K538" i="1"/>
  <c r="K554" i="1"/>
  <c r="K412" i="1"/>
  <c r="K420" i="1"/>
  <c r="K114" i="1"/>
  <c r="K685" i="1"/>
  <c r="K158" i="1"/>
  <c r="K528" i="1"/>
  <c r="L528" i="1" s="1"/>
  <c r="K629" i="1"/>
  <c r="L629" i="1" s="1"/>
  <c r="K255" i="1"/>
  <c r="L255" i="1" s="1"/>
  <c r="K630" i="1"/>
  <c r="K403" i="1"/>
  <c r="K404" i="1"/>
  <c r="K595" i="1"/>
  <c r="L595" i="1" s="1"/>
  <c r="K309" i="1"/>
  <c r="K395" i="1"/>
  <c r="K256" i="1"/>
  <c r="L256" i="1" s="1"/>
  <c r="K413" i="1"/>
  <c r="L413" i="1" s="1"/>
  <c r="K444" i="1"/>
  <c r="K204" i="1"/>
  <c r="K273" i="1"/>
  <c r="K691" i="1"/>
  <c r="L691" i="1" s="1"/>
  <c r="K614" i="1"/>
  <c r="K115" i="1"/>
  <c r="K287" i="1"/>
  <c r="K485" i="1"/>
  <c r="L485" i="1" s="1"/>
  <c r="K475" i="1"/>
  <c r="K549" i="1"/>
  <c r="L549" i="1" s="1"/>
  <c r="K615" i="1"/>
  <c r="L615" i="1" s="1"/>
  <c r="K616" i="1"/>
  <c r="L616" i="1" s="1"/>
  <c r="K157" i="1"/>
  <c r="K41" i="1"/>
  <c r="K401" i="1"/>
  <c r="K617" i="1"/>
  <c r="K338" i="1"/>
  <c r="K101" i="1"/>
  <c r="L101" i="1" s="1"/>
  <c r="K555" i="1"/>
  <c r="L555" i="1" s="1"/>
  <c r="K190" i="1"/>
  <c r="K69" i="1"/>
  <c r="K608" i="1"/>
  <c r="L608" i="1" s="1"/>
  <c r="K683" i="1"/>
  <c r="K634" i="1"/>
  <c r="K72" i="1"/>
  <c r="K223" i="1"/>
  <c r="L223" i="1" s="1"/>
  <c r="K224" i="1"/>
  <c r="L224" i="1" s="1"/>
  <c r="K414" i="1"/>
  <c r="K225" i="1"/>
  <c r="L225" i="1" s="1"/>
  <c r="K421" i="1"/>
  <c r="K36" i="1"/>
  <c r="L36" i="1" s="1"/>
  <c r="K64" i="1"/>
  <c r="L64" i="1" s="1"/>
  <c r="K269" i="1"/>
  <c r="L269" i="1" s="1"/>
  <c r="K321" i="1"/>
  <c r="L321" i="1" s="1"/>
  <c r="K18" i="1"/>
  <c r="L18" i="1" s="1"/>
  <c r="H21" i="7" l="1"/>
  <c r="G68" i="7"/>
  <c r="J74" i="7"/>
  <c r="I35" i="7"/>
  <c r="C74" i="7"/>
  <c r="E74" i="7"/>
  <c r="K74" i="7"/>
  <c r="M74" i="7"/>
  <c r="F74" i="7"/>
  <c r="L74" i="7"/>
  <c r="G74" i="7"/>
  <c r="H74" i="7"/>
  <c r="I74" i="7"/>
  <c r="J41" i="7"/>
  <c r="D74" i="7"/>
  <c r="J23" i="7"/>
  <c r="G24" i="7"/>
  <c r="G59" i="7"/>
  <c r="M5" i="7"/>
  <c r="J32" i="7"/>
  <c r="F10" i="7"/>
  <c r="R37" i="10"/>
  <c r="Q37" i="10"/>
  <c r="J49" i="7"/>
  <c r="F45" i="7"/>
  <c r="I53" i="7"/>
  <c r="H30" i="7"/>
  <c r="I44" i="7"/>
  <c r="G42" i="7"/>
  <c r="G7" i="7"/>
  <c r="F54" i="7"/>
  <c r="J6" i="7"/>
  <c r="H56" i="7"/>
  <c r="J15" i="7"/>
  <c r="J58" i="7"/>
  <c r="I18" i="7"/>
  <c r="G50" i="7"/>
  <c r="H47" i="7"/>
  <c r="F19" i="7"/>
  <c r="G33" i="7"/>
  <c r="I9" i="7"/>
  <c r="F36" i="7"/>
  <c r="H68" i="7"/>
  <c r="E73" i="7"/>
  <c r="M73" i="7"/>
  <c r="K11" i="7"/>
  <c r="G73" i="7"/>
  <c r="J73" i="7"/>
  <c r="L73" i="7"/>
  <c r="C11" i="7"/>
  <c r="H38" i="7"/>
  <c r="I68" i="7"/>
  <c r="F73" i="7"/>
  <c r="C55" i="7"/>
  <c r="J68" i="7"/>
  <c r="H73" i="7"/>
  <c r="C68" i="7"/>
  <c r="I73" i="7"/>
  <c r="C73" i="7"/>
  <c r="K68" i="7"/>
  <c r="D68" i="7"/>
  <c r="K73" i="7"/>
  <c r="H12" i="7"/>
  <c r="K55" i="7"/>
  <c r="G16" i="7"/>
  <c r="L68" i="7"/>
  <c r="M68" i="7"/>
  <c r="D73" i="7"/>
  <c r="E68" i="7"/>
  <c r="I26" i="7"/>
  <c r="F27" i="7"/>
  <c r="L60" i="7"/>
  <c r="M60" i="7"/>
  <c r="D60" i="7"/>
  <c r="I60" i="7"/>
  <c r="M48" i="7"/>
  <c r="E48" i="7"/>
  <c r="D25" i="7"/>
  <c r="L25" i="7"/>
  <c r="E14" i="7"/>
  <c r="M14" i="7"/>
  <c r="M61" i="7"/>
  <c r="E61" i="7"/>
  <c r="F61" i="7"/>
  <c r="G61" i="7"/>
  <c r="I61" i="7"/>
  <c r="J61" i="7"/>
  <c r="K61" i="7"/>
  <c r="E31" i="7"/>
  <c r="M31" i="7"/>
  <c r="L63" i="7"/>
  <c r="C63" i="7"/>
  <c r="M63" i="7"/>
  <c r="D63" i="7"/>
  <c r="E63" i="7"/>
  <c r="G63" i="7"/>
  <c r="H63" i="7"/>
  <c r="I63" i="7"/>
  <c r="K63" i="7"/>
  <c r="D51" i="7"/>
  <c r="L51" i="7"/>
  <c r="L62" i="7"/>
  <c r="C62" i="7"/>
  <c r="D62" i="7"/>
  <c r="F62" i="7"/>
  <c r="G62" i="7"/>
  <c r="H62" i="7"/>
  <c r="J62" i="7"/>
  <c r="K62" i="7"/>
  <c r="D8" i="7"/>
  <c r="L8" i="7"/>
  <c r="L17" i="7"/>
  <c r="D17" i="7"/>
  <c r="C29" i="7"/>
  <c r="K29" i="7"/>
  <c r="J66" i="7"/>
  <c r="K66" i="7"/>
  <c r="C66" i="7"/>
  <c r="M66" i="7"/>
  <c r="E66" i="7"/>
  <c r="F66" i="7"/>
  <c r="G66" i="7"/>
  <c r="H66" i="7"/>
  <c r="I66" i="7"/>
  <c r="D34" i="7"/>
  <c r="L34" i="7"/>
  <c r="L65" i="7"/>
  <c r="M65" i="7"/>
  <c r="D65" i="7"/>
  <c r="E65" i="7"/>
  <c r="F65" i="7"/>
  <c r="H65" i="7"/>
  <c r="I65" i="7"/>
  <c r="J65" i="7"/>
  <c r="E39" i="7"/>
  <c r="M39" i="7"/>
  <c r="C46" i="7"/>
  <c r="K46" i="7"/>
  <c r="E22" i="7"/>
  <c r="M22" i="7"/>
  <c r="D69" i="7"/>
  <c r="L69" i="7"/>
  <c r="E69" i="7"/>
  <c r="M69" i="7"/>
  <c r="F69" i="7"/>
  <c r="G69" i="7"/>
  <c r="H69" i="7"/>
  <c r="I69" i="7"/>
  <c r="J69" i="7"/>
  <c r="C69" i="7"/>
  <c r="K69" i="7"/>
  <c r="C37" i="7"/>
  <c r="K37" i="7"/>
  <c r="C72" i="7"/>
  <c r="K72" i="7"/>
  <c r="D72" i="7"/>
  <c r="L72" i="7"/>
  <c r="E72" i="7"/>
  <c r="M72" i="7"/>
  <c r="F72" i="7"/>
  <c r="G72" i="7"/>
  <c r="H72" i="7"/>
  <c r="I72" i="7"/>
  <c r="J72" i="7"/>
  <c r="G3" i="7"/>
  <c r="E3" i="7"/>
  <c r="H3" i="7"/>
  <c r="D3" i="7"/>
  <c r="F3" i="7"/>
  <c r="M3" i="7"/>
  <c r="C3" i="7"/>
  <c r="K3" i="7"/>
  <c r="J3" i="7"/>
  <c r="I3" i="7"/>
  <c r="L3" i="7"/>
  <c r="E57" i="7"/>
  <c r="M57" i="7"/>
  <c r="I4" i="7"/>
  <c r="F5" i="7"/>
  <c r="C6" i="7"/>
  <c r="K6" i="7"/>
  <c r="H7" i="7"/>
  <c r="E8" i="7"/>
  <c r="M8" i="7"/>
  <c r="J9" i="7"/>
  <c r="G10" i="7"/>
  <c r="D11" i="7"/>
  <c r="L11" i="7"/>
  <c r="I12" i="7"/>
  <c r="F14" i="7"/>
  <c r="C15" i="7"/>
  <c r="K15" i="7"/>
  <c r="H16" i="7"/>
  <c r="E17" i="7"/>
  <c r="M17" i="7"/>
  <c r="J18" i="7"/>
  <c r="G19" i="7"/>
  <c r="D20" i="7"/>
  <c r="L20" i="7"/>
  <c r="I21" i="7"/>
  <c r="F22" i="7"/>
  <c r="C23" i="7"/>
  <c r="K23" i="7"/>
  <c r="H24" i="7"/>
  <c r="E25" i="7"/>
  <c r="M25" i="7"/>
  <c r="J26" i="7"/>
  <c r="G27" i="7"/>
  <c r="D29" i="7"/>
  <c r="L29" i="7"/>
  <c r="I30" i="7"/>
  <c r="F31" i="7"/>
  <c r="C32" i="7"/>
  <c r="K32" i="7"/>
  <c r="H33" i="7"/>
  <c r="E34" i="7"/>
  <c r="M34" i="7"/>
  <c r="J35" i="7"/>
  <c r="G36" i="7"/>
  <c r="D37" i="7"/>
  <c r="L37" i="7"/>
  <c r="I38" i="7"/>
  <c r="F39" i="7"/>
  <c r="C41" i="7"/>
  <c r="K41" i="7"/>
  <c r="H42" i="7"/>
  <c r="E43" i="7"/>
  <c r="M43" i="7"/>
  <c r="J44" i="7"/>
  <c r="G45" i="7"/>
  <c r="D46" i="7"/>
  <c r="L46" i="7"/>
  <c r="I47" i="7"/>
  <c r="F48" i="7"/>
  <c r="C49" i="7"/>
  <c r="K49" i="7"/>
  <c r="H50" i="7"/>
  <c r="E51" i="7"/>
  <c r="M51" i="7"/>
  <c r="J53" i="7"/>
  <c r="G54" i="7"/>
  <c r="D55" i="7"/>
  <c r="L55" i="7"/>
  <c r="I56" i="7"/>
  <c r="F57" i="7"/>
  <c r="C58" i="7"/>
  <c r="K58" i="7"/>
  <c r="H59" i="7"/>
  <c r="E60" i="7"/>
  <c r="J4" i="7"/>
  <c r="G5" i="7"/>
  <c r="D6" i="7"/>
  <c r="L6" i="7"/>
  <c r="I7" i="7"/>
  <c r="F8" i="7"/>
  <c r="C9" i="7"/>
  <c r="K9" i="7"/>
  <c r="H10" i="7"/>
  <c r="E11" i="7"/>
  <c r="M11" i="7"/>
  <c r="J12" i="7"/>
  <c r="G14" i="7"/>
  <c r="D15" i="7"/>
  <c r="L15" i="7"/>
  <c r="I16" i="7"/>
  <c r="F17" i="7"/>
  <c r="C18" i="7"/>
  <c r="K18" i="7"/>
  <c r="H19" i="7"/>
  <c r="E20" i="7"/>
  <c r="M20" i="7"/>
  <c r="J21" i="7"/>
  <c r="G22" i="7"/>
  <c r="D23" i="7"/>
  <c r="L23" i="7"/>
  <c r="I24" i="7"/>
  <c r="F25" i="7"/>
  <c r="C26" i="7"/>
  <c r="K26" i="7"/>
  <c r="H27" i="7"/>
  <c r="E29" i="7"/>
  <c r="M29" i="7"/>
  <c r="J30" i="7"/>
  <c r="G31" i="7"/>
  <c r="D32" i="7"/>
  <c r="L32" i="7"/>
  <c r="I33" i="7"/>
  <c r="F34" i="7"/>
  <c r="C35" i="7"/>
  <c r="K35" i="7"/>
  <c r="H36" i="7"/>
  <c r="E37" i="7"/>
  <c r="M37" i="7"/>
  <c r="J38" i="7"/>
  <c r="G39" i="7"/>
  <c r="D41" i="7"/>
  <c r="L41" i="7"/>
  <c r="I42" i="7"/>
  <c r="F43" i="7"/>
  <c r="C44" i="7"/>
  <c r="K44" i="7"/>
  <c r="H45" i="7"/>
  <c r="E46" i="7"/>
  <c r="M46" i="7"/>
  <c r="J47" i="7"/>
  <c r="G48" i="7"/>
  <c r="D49" i="7"/>
  <c r="L49" i="7"/>
  <c r="I50" i="7"/>
  <c r="F51" i="7"/>
  <c r="C53" i="7"/>
  <c r="K53" i="7"/>
  <c r="H54" i="7"/>
  <c r="E55" i="7"/>
  <c r="M55" i="7"/>
  <c r="J56" i="7"/>
  <c r="G57" i="7"/>
  <c r="D58" i="7"/>
  <c r="L58" i="7"/>
  <c r="I59" i="7"/>
  <c r="F60" i="7"/>
  <c r="C61" i="7"/>
  <c r="C4" i="7"/>
  <c r="K4" i="7"/>
  <c r="H5" i="7"/>
  <c r="E6" i="7"/>
  <c r="M6" i="7"/>
  <c r="J7" i="7"/>
  <c r="G8" i="7"/>
  <c r="D9" i="7"/>
  <c r="L9" i="7"/>
  <c r="I10" i="7"/>
  <c r="F11" i="7"/>
  <c r="C12" i="7"/>
  <c r="K12" i="7"/>
  <c r="H14" i="7"/>
  <c r="E15" i="7"/>
  <c r="M15" i="7"/>
  <c r="J16" i="7"/>
  <c r="G17" i="7"/>
  <c r="D18" i="7"/>
  <c r="L18" i="7"/>
  <c r="I19" i="7"/>
  <c r="F20" i="7"/>
  <c r="C21" i="7"/>
  <c r="K21" i="7"/>
  <c r="H22" i="7"/>
  <c r="E23" i="7"/>
  <c r="M23" i="7"/>
  <c r="J24" i="7"/>
  <c r="G25" i="7"/>
  <c r="D26" i="7"/>
  <c r="L26" i="7"/>
  <c r="I27" i="7"/>
  <c r="F29" i="7"/>
  <c r="C30" i="7"/>
  <c r="K30" i="7"/>
  <c r="H31" i="7"/>
  <c r="E32" i="7"/>
  <c r="M32" i="7"/>
  <c r="J33" i="7"/>
  <c r="G34" i="7"/>
  <c r="D35" i="7"/>
  <c r="L35" i="7"/>
  <c r="I36" i="7"/>
  <c r="F37" i="7"/>
  <c r="C38" i="7"/>
  <c r="K38" i="7"/>
  <c r="H39" i="7"/>
  <c r="E41" i="7"/>
  <c r="M41" i="7"/>
  <c r="J42" i="7"/>
  <c r="G43" i="7"/>
  <c r="D44" i="7"/>
  <c r="L44" i="7"/>
  <c r="I45" i="7"/>
  <c r="F46" i="7"/>
  <c r="C47" i="7"/>
  <c r="K47" i="7"/>
  <c r="H48" i="7"/>
  <c r="E49" i="7"/>
  <c r="M49" i="7"/>
  <c r="J50" i="7"/>
  <c r="G51" i="7"/>
  <c r="D53" i="7"/>
  <c r="L53" i="7"/>
  <c r="I54" i="7"/>
  <c r="F55" i="7"/>
  <c r="C56" i="7"/>
  <c r="K56" i="7"/>
  <c r="H57" i="7"/>
  <c r="E58" i="7"/>
  <c r="M58" i="7"/>
  <c r="J59" i="7"/>
  <c r="G60" i="7"/>
  <c r="D61" i="7"/>
  <c r="L61" i="7"/>
  <c r="I62" i="7"/>
  <c r="F63" i="7"/>
  <c r="C65" i="7"/>
  <c r="K65" i="7"/>
  <c r="D4" i="7"/>
  <c r="L4" i="7"/>
  <c r="I5" i="7"/>
  <c r="F6" i="7"/>
  <c r="C7" i="7"/>
  <c r="K7" i="7"/>
  <c r="H8" i="7"/>
  <c r="E9" i="7"/>
  <c r="M9" i="7"/>
  <c r="J10" i="7"/>
  <c r="G11" i="7"/>
  <c r="D12" i="7"/>
  <c r="L12" i="7"/>
  <c r="I14" i="7"/>
  <c r="F15" i="7"/>
  <c r="C16" i="7"/>
  <c r="K16" i="7"/>
  <c r="H17" i="7"/>
  <c r="E18" i="7"/>
  <c r="M18" i="7"/>
  <c r="J19" i="7"/>
  <c r="G20" i="7"/>
  <c r="D21" i="7"/>
  <c r="L21" i="7"/>
  <c r="I22" i="7"/>
  <c r="F23" i="7"/>
  <c r="C24" i="7"/>
  <c r="K24" i="7"/>
  <c r="H25" i="7"/>
  <c r="E26" i="7"/>
  <c r="M26" i="7"/>
  <c r="J27" i="7"/>
  <c r="G29" i="7"/>
  <c r="D30" i="7"/>
  <c r="L30" i="7"/>
  <c r="I31" i="7"/>
  <c r="F32" i="7"/>
  <c r="C33" i="7"/>
  <c r="K33" i="7"/>
  <c r="H34" i="7"/>
  <c r="E35" i="7"/>
  <c r="M35" i="7"/>
  <c r="J36" i="7"/>
  <c r="G37" i="7"/>
  <c r="D38" i="7"/>
  <c r="L38" i="7"/>
  <c r="I39" i="7"/>
  <c r="F41" i="7"/>
  <c r="C42" i="7"/>
  <c r="K42" i="7"/>
  <c r="H43" i="7"/>
  <c r="E44" i="7"/>
  <c r="M44" i="7"/>
  <c r="J45" i="7"/>
  <c r="G46" i="7"/>
  <c r="D47" i="7"/>
  <c r="L47" i="7"/>
  <c r="I48" i="7"/>
  <c r="F49" i="7"/>
  <c r="C50" i="7"/>
  <c r="K50" i="7"/>
  <c r="H51" i="7"/>
  <c r="E53" i="7"/>
  <c r="M53" i="7"/>
  <c r="J54" i="7"/>
  <c r="G55" i="7"/>
  <c r="D56" i="7"/>
  <c r="L56" i="7"/>
  <c r="I57" i="7"/>
  <c r="F58" i="7"/>
  <c r="C59" i="7"/>
  <c r="K59" i="7"/>
  <c r="H60" i="7"/>
  <c r="E4" i="7"/>
  <c r="M4" i="7"/>
  <c r="J5" i="7"/>
  <c r="G6" i="7"/>
  <c r="D7" i="7"/>
  <c r="L7" i="7"/>
  <c r="I8" i="7"/>
  <c r="F9" i="7"/>
  <c r="C10" i="7"/>
  <c r="K10" i="7"/>
  <c r="H11" i="7"/>
  <c r="E12" i="7"/>
  <c r="M12" i="7"/>
  <c r="J14" i="7"/>
  <c r="G15" i="7"/>
  <c r="D16" i="7"/>
  <c r="L16" i="7"/>
  <c r="I17" i="7"/>
  <c r="F18" i="7"/>
  <c r="C19" i="7"/>
  <c r="K19" i="7"/>
  <c r="H20" i="7"/>
  <c r="E21" i="7"/>
  <c r="M21" i="7"/>
  <c r="J22" i="7"/>
  <c r="G23" i="7"/>
  <c r="D24" i="7"/>
  <c r="L24" i="7"/>
  <c r="I25" i="7"/>
  <c r="F26" i="7"/>
  <c r="C27" i="7"/>
  <c r="K27" i="7"/>
  <c r="H29" i="7"/>
  <c r="E30" i="7"/>
  <c r="M30" i="7"/>
  <c r="J31" i="7"/>
  <c r="G32" i="7"/>
  <c r="D33" i="7"/>
  <c r="L33" i="7"/>
  <c r="I34" i="7"/>
  <c r="F35" i="7"/>
  <c r="C36" i="7"/>
  <c r="K36" i="7"/>
  <c r="H37" i="7"/>
  <c r="E38" i="7"/>
  <c r="M38" i="7"/>
  <c r="J39" i="7"/>
  <c r="G41" i="7"/>
  <c r="D42" i="7"/>
  <c r="L42" i="7"/>
  <c r="I43" i="7"/>
  <c r="F44" i="7"/>
  <c r="C45" i="7"/>
  <c r="K45" i="7"/>
  <c r="H46" i="7"/>
  <c r="E47" i="7"/>
  <c r="M47" i="7"/>
  <c r="J48" i="7"/>
  <c r="G49" i="7"/>
  <c r="D50" i="7"/>
  <c r="L50" i="7"/>
  <c r="I51" i="7"/>
  <c r="F53" i="7"/>
  <c r="C54" i="7"/>
  <c r="K54" i="7"/>
  <c r="H55" i="7"/>
  <c r="E56" i="7"/>
  <c r="M56" i="7"/>
  <c r="J57" i="7"/>
  <c r="G58" i="7"/>
  <c r="D59" i="7"/>
  <c r="L59" i="7"/>
  <c r="F4" i="7"/>
  <c r="C5" i="7"/>
  <c r="K5" i="7"/>
  <c r="H6" i="7"/>
  <c r="E7" i="7"/>
  <c r="M7" i="7"/>
  <c r="J8" i="7"/>
  <c r="G9" i="7"/>
  <c r="D10" i="7"/>
  <c r="L10" i="7"/>
  <c r="I11" i="7"/>
  <c r="F12" i="7"/>
  <c r="C14" i="7"/>
  <c r="K14" i="7"/>
  <c r="H15" i="7"/>
  <c r="E16" i="7"/>
  <c r="M16" i="7"/>
  <c r="J17" i="7"/>
  <c r="G18" i="7"/>
  <c r="D19" i="7"/>
  <c r="L19" i="7"/>
  <c r="I20" i="7"/>
  <c r="F21" i="7"/>
  <c r="C22" i="7"/>
  <c r="K22" i="7"/>
  <c r="H23" i="7"/>
  <c r="E24" i="7"/>
  <c r="M24" i="7"/>
  <c r="J25" i="7"/>
  <c r="G26" i="7"/>
  <c r="D27" i="7"/>
  <c r="L27" i="7"/>
  <c r="I29" i="7"/>
  <c r="F30" i="7"/>
  <c r="C31" i="7"/>
  <c r="K31" i="7"/>
  <c r="H32" i="7"/>
  <c r="E33" i="7"/>
  <c r="M33" i="7"/>
  <c r="J34" i="7"/>
  <c r="G35" i="7"/>
  <c r="D36" i="7"/>
  <c r="L36" i="7"/>
  <c r="I37" i="7"/>
  <c r="F38" i="7"/>
  <c r="C39" i="7"/>
  <c r="K39" i="7"/>
  <c r="H41" i="7"/>
  <c r="E42" i="7"/>
  <c r="M42" i="7"/>
  <c r="J43" i="7"/>
  <c r="G44" i="7"/>
  <c r="D45" i="7"/>
  <c r="L45" i="7"/>
  <c r="I46" i="7"/>
  <c r="F47" i="7"/>
  <c r="C48" i="7"/>
  <c r="K48" i="7"/>
  <c r="H49" i="7"/>
  <c r="E50" i="7"/>
  <c r="M50" i="7"/>
  <c r="J51" i="7"/>
  <c r="G53" i="7"/>
  <c r="D54" i="7"/>
  <c r="L54" i="7"/>
  <c r="I55" i="7"/>
  <c r="F56" i="7"/>
  <c r="C57" i="7"/>
  <c r="K57" i="7"/>
  <c r="H58" i="7"/>
  <c r="E59" i="7"/>
  <c r="M59" i="7"/>
  <c r="J60" i="7"/>
  <c r="G4" i="7"/>
  <c r="D5" i="7"/>
  <c r="L5" i="7"/>
  <c r="I6" i="7"/>
  <c r="F7" i="7"/>
  <c r="C8" i="7"/>
  <c r="K8" i="7"/>
  <c r="H9" i="7"/>
  <c r="E10" i="7"/>
  <c r="M10" i="7"/>
  <c r="J11" i="7"/>
  <c r="G12" i="7"/>
  <c r="D14" i="7"/>
  <c r="L14" i="7"/>
  <c r="I15" i="7"/>
  <c r="F16" i="7"/>
  <c r="C17" i="7"/>
  <c r="K17" i="7"/>
  <c r="H18" i="7"/>
  <c r="E19" i="7"/>
  <c r="M19" i="7"/>
  <c r="J20" i="7"/>
  <c r="G21" i="7"/>
  <c r="D22" i="7"/>
  <c r="L22" i="7"/>
  <c r="I23" i="7"/>
  <c r="F24" i="7"/>
  <c r="C25" i="7"/>
  <c r="K25" i="7"/>
  <c r="H26" i="7"/>
  <c r="E27" i="7"/>
  <c r="M27" i="7"/>
  <c r="J29" i="7"/>
  <c r="G30" i="7"/>
  <c r="D31" i="7"/>
  <c r="L31" i="7"/>
  <c r="I32" i="7"/>
  <c r="F33" i="7"/>
  <c r="C34" i="7"/>
  <c r="N34" i="7" s="1"/>
  <c r="K34" i="7"/>
  <c r="H35" i="7"/>
  <c r="E36" i="7"/>
  <c r="M36" i="7"/>
  <c r="J37" i="7"/>
  <c r="G38" i="7"/>
  <c r="D39" i="7"/>
  <c r="L39" i="7"/>
  <c r="I41" i="7"/>
  <c r="F42" i="7"/>
  <c r="C43" i="7"/>
  <c r="K43" i="7"/>
  <c r="H44" i="7"/>
  <c r="E45" i="7"/>
  <c r="M45" i="7"/>
  <c r="J46" i="7"/>
  <c r="G47" i="7"/>
  <c r="D48" i="7"/>
  <c r="L48" i="7"/>
  <c r="I49" i="7"/>
  <c r="F50" i="7"/>
  <c r="C51" i="7"/>
  <c r="N51" i="7" s="1"/>
  <c r="K51" i="7"/>
  <c r="H53" i="7"/>
  <c r="E54" i="7"/>
  <c r="M54" i="7"/>
  <c r="J55" i="7"/>
  <c r="G56" i="7"/>
  <c r="D57" i="7"/>
  <c r="L57" i="7"/>
  <c r="I58" i="7"/>
  <c r="F59" i="7"/>
  <c r="C60" i="7"/>
  <c r="K60" i="7"/>
  <c r="H61" i="7"/>
  <c r="E62" i="7"/>
  <c r="M62" i="7"/>
  <c r="J63" i="7"/>
  <c r="G65" i="7"/>
  <c r="D66" i="7"/>
  <c r="L66" i="7"/>
  <c r="I67" i="7"/>
  <c r="F68" i="7"/>
  <c r="N68" i="7" s="1"/>
  <c r="H4" i="7"/>
  <c r="E5" i="7"/>
  <c r="F71" i="7"/>
  <c r="G71" i="7"/>
  <c r="H71" i="7"/>
  <c r="I71" i="7"/>
  <c r="J71" i="7"/>
  <c r="C71" i="7"/>
  <c r="K71" i="7"/>
  <c r="D71" i="7"/>
  <c r="L71" i="7"/>
  <c r="E71" i="7"/>
  <c r="M71" i="7"/>
  <c r="H67" i="7"/>
  <c r="J67" i="7"/>
  <c r="K67" i="7"/>
  <c r="C67" i="7"/>
  <c r="L67" i="7"/>
  <c r="D67" i="7"/>
  <c r="M67" i="7"/>
  <c r="E67" i="7"/>
  <c r="F67" i="7"/>
  <c r="G67" i="7"/>
  <c r="I70" i="7"/>
  <c r="J70" i="7"/>
  <c r="C70" i="7"/>
  <c r="K70" i="7"/>
  <c r="D70" i="7"/>
  <c r="L70" i="7"/>
  <c r="E70" i="7"/>
  <c r="M70" i="7"/>
  <c r="F70" i="7"/>
  <c r="G70" i="7"/>
  <c r="H70" i="7"/>
  <c r="D43" i="7"/>
  <c r="L43" i="7"/>
  <c r="C20" i="7"/>
  <c r="K20" i="7"/>
  <c r="XFD196" i="5"/>
  <c r="I5" i="6"/>
  <c r="I13" i="6"/>
  <c r="I21" i="6"/>
  <c r="I29" i="6"/>
  <c r="I37" i="6"/>
  <c r="I45" i="6"/>
  <c r="I53" i="6"/>
  <c r="I61" i="6"/>
  <c r="I69" i="6"/>
  <c r="I52" i="6"/>
  <c r="I6" i="6"/>
  <c r="I14" i="6"/>
  <c r="I22" i="6"/>
  <c r="I30" i="6"/>
  <c r="I38" i="6"/>
  <c r="I46" i="6"/>
  <c r="I54" i="6"/>
  <c r="I62" i="6"/>
  <c r="I3" i="6"/>
  <c r="I28" i="6"/>
  <c r="I7" i="6"/>
  <c r="I15" i="6"/>
  <c r="I23" i="6"/>
  <c r="I31" i="6"/>
  <c r="I39" i="6"/>
  <c r="I47" i="6"/>
  <c r="I55" i="6"/>
  <c r="I63" i="6"/>
  <c r="I44" i="6"/>
  <c r="I68" i="6"/>
  <c r="I8" i="6"/>
  <c r="I16" i="6"/>
  <c r="I24" i="6"/>
  <c r="I32" i="6"/>
  <c r="I40" i="6"/>
  <c r="I48" i="6"/>
  <c r="I56" i="6"/>
  <c r="I64" i="6"/>
  <c r="I20" i="6"/>
  <c r="I9" i="6"/>
  <c r="I17" i="6"/>
  <c r="I25" i="6"/>
  <c r="I33" i="6"/>
  <c r="I41" i="6"/>
  <c r="I49" i="6"/>
  <c r="I57" i="6"/>
  <c r="I65" i="6"/>
  <c r="I12" i="6"/>
  <c r="I10" i="6"/>
  <c r="I18" i="6"/>
  <c r="I26" i="6"/>
  <c r="I34" i="6"/>
  <c r="I42" i="6"/>
  <c r="I50" i="6"/>
  <c r="I58" i="6"/>
  <c r="I66" i="6"/>
  <c r="I36" i="6"/>
  <c r="I11" i="6"/>
  <c r="I19" i="6"/>
  <c r="I27" i="6"/>
  <c r="I35" i="6"/>
  <c r="I43" i="6"/>
  <c r="I51" i="6"/>
  <c r="I59" i="6"/>
  <c r="I67" i="6"/>
  <c r="I4" i="6"/>
  <c r="I60" i="6"/>
  <c r="A489" i="5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8" i="5" s="1"/>
  <c r="A599" i="5" s="1"/>
  <c r="A600" i="5" s="1"/>
  <c r="A601" i="5" s="1"/>
  <c r="A602" i="5" s="1"/>
  <c r="N74" i="7" l="1"/>
  <c r="R39" i="10"/>
  <c r="Q39" i="10"/>
  <c r="R38" i="10"/>
  <c r="Q38" i="10"/>
  <c r="N20" i="7"/>
  <c r="N69" i="7"/>
  <c r="N17" i="7"/>
  <c r="I64" i="7"/>
  <c r="N73" i="7"/>
  <c r="N25" i="7"/>
  <c r="N57" i="7"/>
  <c r="N19" i="7"/>
  <c r="N7" i="7"/>
  <c r="N12" i="7"/>
  <c r="N26" i="7"/>
  <c r="G28" i="7"/>
  <c r="N58" i="7"/>
  <c r="F28" i="7"/>
  <c r="I13" i="7"/>
  <c r="E13" i="7"/>
  <c r="J75" i="7"/>
  <c r="N66" i="7"/>
  <c r="N71" i="7"/>
  <c r="N43" i="7"/>
  <c r="N31" i="7"/>
  <c r="N50" i="7"/>
  <c r="N56" i="7"/>
  <c r="N32" i="7"/>
  <c r="J13" i="7"/>
  <c r="G13" i="7"/>
  <c r="I75" i="7"/>
  <c r="N70" i="7"/>
  <c r="J40" i="7"/>
  <c r="N5" i="7"/>
  <c r="N36" i="7"/>
  <c r="N24" i="7"/>
  <c r="J52" i="7"/>
  <c r="N30" i="7"/>
  <c r="N44" i="7"/>
  <c r="N6" i="7"/>
  <c r="K13" i="7"/>
  <c r="H75" i="7"/>
  <c r="N63" i="7"/>
  <c r="N67" i="7"/>
  <c r="N60" i="7"/>
  <c r="I52" i="7"/>
  <c r="N48" i="7"/>
  <c r="I40" i="7"/>
  <c r="H40" i="7"/>
  <c r="N10" i="7"/>
  <c r="M52" i="7"/>
  <c r="F40" i="7"/>
  <c r="N4" i="7"/>
  <c r="N18" i="7"/>
  <c r="N49" i="7"/>
  <c r="N11" i="7"/>
  <c r="C13" i="7"/>
  <c r="N3" i="7"/>
  <c r="F75" i="7"/>
  <c r="K40" i="7"/>
  <c r="H64" i="7"/>
  <c r="H52" i="7"/>
  <c r="N22" i="7"/>
  <c r="N54" i="7"/>
  <c r="G52" i="7"/>
  <c r="N42" i="7"/>
  <c r="G40" i="7"/>
  <c r="L64" i="7"/>
  <c r="N47" i="7"/>
  <c r="E52" i="7"/>
  <c r="N61" i="7"/>
  <c r="M40" i="7"/>
  <c r="N55" i="7"/>
  <c r="L40" i="7"/>
  <c r="N23" i="7"/>
  <c r="M13" i="7"/>
  <c r="N72" i="7"/>
  <c r="E75" i="7"/>
  <c r="N29" i="7"/>
  <c r="C40" i="7"/>
  <c r="G75" i="7"/>
  <c r="L28" i="7"/>
  <c r="N8" i="7"/>
  <c r="G64" i="7"/>
  <c r="F64" i="7"/>
  <c r="N27" i="7"/>
  <c r="M64" i="7"/>
  <c r="F52" i="7"/>
  <c r="N16" i="7"/>
  <c r="K75" i="7"/>
  <c r="D64" i="7"/>
  <c r="N21" i="7"/>
  <c r="L52" i="7"/>
  <c r="N35" i="7"/>
  <c r="E40" i="7"/>
  <c r="K52" i="7"/>
  <c r="D40" i="7"/>
  <c r="F13" i="7"/>
  <c r="N46" i="7"/>
  <c r="D75" i="7"/>
  <c r="D28" i="7"/>
  <c r="N39" i="7"/>
  <c r="K28" i="7"/>
  <c r="J28" i="7"/>
  <c r="N59" i="7"/>
  <c r="E64" i="7"/>
  <c r="C75" i="7"/>
  <c r="N65" i="7"/>
  <c r="H28" i="7"/>
  <c r="K64" i="7"/>
  <c r="D52" i="7"/>
  <c r="N9" i="7"/>
  <c r="J64" i="7"/>
  <c r="C52" i="7"/>
  <c r="N41" i="7"/>
  <c r="D13" i="7"/>
  <c r="N37" i="7"/>
  <c r="M75" i="7"/>
  <c r="M28" i="7"/>
  <c r="C28" i="7"/>
  <c r="N14" i="7"/>
  <c r="N45" i="7"/>
  <c r="N33" i="7"/>
  <c r="I28" i="7"/>
  <c r="N38" i="7"/>
  <c r="N53" i="7"/>
  <c r="C64" i="7"/>
  <c r="N15" i="7"/>
  <c r="L13" i="7"/>
  <c r="H13" i="7"/>
  <c r="L75" i="7"/>
  <c r="N62" i="7"/>
  <c r="E28" i="7"/>
  <c r="R40" i="10" l="1"/>
  <c r="Q40" i="10"/>
  <c r="M76" i="7"/>
  <c r="N28" i="7"/>
  <c r="C76" i="7"/>
  <c r="K76" i="7"/>
  <c r="J76" i="7"/>
  <c r="N75" i="7"/>
  <c r="N52" i="7"/>
  <c r="I76" i="7"/>
  <c r="D76" i="7"/>
  <c r="H76" i="7"/>
  <c r="F76" i="7"/>
  <c r="N13" i="7"/>
  <c r="L76" i="7"/>
  <c r="N40" i="7"/>
  <c r="N64" i="7"/>
  <c r="G76" i="7"/>
  <c r="E76" i="7"/>
  <c r="R41" i="10" l="1"/>
  <c r="Q41" i="10"/>
  <c r="N76" i="7"/>
  <c r="A51" i="8"/>
  <c r="A52" i="8" l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100" i="8" s="1"/>
  <c r="R43" i="10"/>
  <c r="Q43" i="10"/>
  <c r="R42" i="10"/>
  <c r="Q42" i="10"/>
  <c r="R44" i="10" l="1"/>
  <c r="R45" i="10"/>
  <c r="Q45" i="10"/>
  <c r="Q44" i="10"/>
  <c r="R46" i="10" l="1"/>
  <c r="Q46" i="10"/>
  <c r="R47" i="10" l="1"/>
  <c r="Q47" i="10"/>
  <c r="R48" i="10" l="1"/>
  <c r="Q48" i="10"/>
  <c r="R49" i="10" l="1"/>
  <c r="Q49" i="10"/>
  <c r="R50" i="10" l="1"/>
  <c r="Q50" i="10"/>
  <c r="R51" i="10" l="1"/>
  <c r="Q51" i="10"/>
  <c r="R53" i="10"/>
  <c r="Q53" i="10"/>
  <c r="R52" i="10"/>
  <c r="Q52" i="10"/>
  <c r="R54" i="10" l="1"/>
  <c r="Q54" i="10"/>
  <c r="R55" i="10" l="1"/>
  <c r="Q55" i="10"/>
  <c r="Q56" i="10" s="1"/>
  <c r="R56" i="10" l="1"/>
  <c r="R57" i="10" l="1"/>
  <c r="Q57" i="10"/>
  <c r="R59" i="10" l="1"/>
  <c r="Q59" i="10"/>
  <c r="R58" i="10"/>
  <c r="Q58" i="10"/>
  <c r="R60" i="10" l="1"/>
  <c r="Q60" i="10"/>
  <c r="R61" i="10" l="1"/>
  <c r="Q61" i="10"/>
  <c r="R62" i="10" l="1"/>
  <c r="Q62" i="10"/>
  <c r="R63" i="10" l="1"/>
  <c r="Q63" i="10"/>
  <c r="R65" i="10" l="1"/>
  <c r="Q65" i="10"/>
  <c r="R64" i="10"/>
  <c r="Q64" i="10"/>
  <c r="R66" i="10" l="1"/>
  <c r="Q66" i="10"/>
  <c r="R67" i="10" l="1"/>
  <c r="Q67" i="10"/>
  <c r="Q68" i="10" s="1"/>
  <c r="R69" i="10" l="1"/>
  <c r="Q69" i="10"/>
  <c r="R68" i="10"/>
  <c r="R70" i="10" l="1"/>
  <c r="Q70" i="10"/>
  <c r="R72" i="10" l="1"/>
  <c r="Q72" i="10"/>
  <c r="R71" i="10"/>
  <c r="Q71" i="10"/>
  <c r="R73" i="10" l="1"/>
  <c r="Q73" i="10"/>
  <c r="R74" i="10" l="1"/>
  <c r="Q74" i="10"/>
  <c r="R75" i="10" l="1"/>
  <c r="Q75" i="10"/>
  <c r="R76" i="10" l="1"/>
  <c r="Q76" i="10"/>
  <c r="R77" i="10" l="1"/>
  <c r="Q77" i="10"/>
  <c r="R78" i="10" l="1"/>
  <c r="Q78" i="10"/>
  <c r="Q79" i="10" s="1"/>
  <c r="Q80" i="10" s="1"/>
  <c r="R79" i="10" l="1"/>
  <c r="R80" i="10"/>
  <c r="A101" i="8" l="1"/>
  <c r="A102" i="8" l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7" i="8" s="1"/>
  <c r="A148" i="8" s="1"/>
  <c r="A149" i="8" l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l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6" i="8" s="1"/>
  <c r="A517" i="8" s="1"/>
  <c r="XFD228" i="8"/>
  <c r="A518" i="8" l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9" i="8" s="1"/>
  <c r="A550" i="8" s="1"/>
  <c r="A551" i="8" l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3" i="8" s="1"/>
  <c r="A664" i="8" s="1"/>
  <c r="A665" i="8" s="1"/>
  <c r="A666" i="8" s="1"/>
  <c r="A667" i="8" s="1"/>
</calcChain>
</file>

<file path=xl/sharedStrings.xml><?xml version="1.0" encoding="utf-8"?>
<sst xmlns="http://schemas.openxmlformats.org/spreadsheetml/2006/main" count="12563" uniqueCount="1976">
  <si>
    <t>บัญชีรายชื่อข้าราชการครูฯ, ลูกจ้างประจำและพนักงานราชการ ที่ได้รับจัดสรรเครื่องราชฯ (ทุกชั้นตรา)</t>
  </si>
  <si>
    <t>ประกาศในราชกิจจา ประจำปี 2563 และประจำปี 2564</t>
  </si>
  <si>
    <t>สังกัดสำนักงานเขตพื้นที่การศึกษามัธยมศึกษากรุงเทพมหานคร เขต 1</t>
  </si>
  <si>
    <t>ประทับเวลา</t>
  </si>
  <si>
    <t>ชื่อ - สกุล (ปัจจุบัน)</t>
  </si>
  <si>
    <t>ชื่อ-สกุล (เดิม) กรณีเปลี่ยนชื่อ</t>
  </si>
  <si>
    <t>เบอร์โทรศัพท์ที่ติดต่อได้</t>
  </si>
  <si>
    <t>ปัจจุบันดำรงตำแหน่ง</t>
  </si>
  <si>
    <t>โรงเรียน</t>
  </si>
  <si>
    <t>ข้าพเจ้าได้รับจัดสรรฯ</t>
  </si>
  <si>
    <t>ขอแสดงความประสงค์</t>
  </si>
  <si>
    <t>นายกิตติศักดิ์ สมพล</t>
  </si>
  <si>
    <t>0988286033</t>
  </si>
  <si>
    <t>ผู้อำนวยการสถานศึกษา</t>
  </si>
  <si>
    <t>14 โรงเรียนศรีอยุธยา ในพระอุปถัมภ์ฯ</t>
  </si>
  <si>
    <t>ทวีติยาภรณ์ช้างเผือก (ท.ช.)   (บุรุษ)</t>
  </si>
  <si>
    <t>ไม่ประสงค์เข้าร่วมพิธีฯ โดยจะติดต่อรับด้วยตนเอง</t>
  </si>
  <si>
    <t>นายพงษ์ศักดิ์  เกียรติการค้า</t>
  </si>
  <si>
    <t>0814391164</t>
  </si>
  <si>
    <t>50 โรงเรียนวัดพุทธบูชา</t>
  </si>
  <si>
    <t>เหรียญจักรพรรดิมาลา (ร.จ.พ.)  (บุรุษ)</t>
  </si>
  <si>
    <t>ประสงค์เข้าร่วมพิธีฯ</t>
  </si>
  <si>
    <t>นางสุชัญญา  แสนสุมา</t>
  </si>
  <si>
    <t>0894530633</t>
  </si>
  <si>
    <t>รองผู้อำนวยการสถานศึกษา</t>
  </si>
  <si>
    <t>56 โรงเรียนศึกษานารีวิทยา</t>
  </si>
  <si>
    <t>ทวีติยาภรณ์ช้างเผือก (ท.ช.)   (สตรี)</t>
  </si>
  <si>
    <t>นางสาวเพชรอาภรณ์ พูนพิน</t>
  </si>
  <si>
    <t>0895533099</t>
  </si>
  <si>
    <t>ตริตาภรณ์มงกุฏไทย (ต.ม.) (สตรี)</t>
  </si>
  <si>
    <t>ศิรินาถ  อุดมถิรพันธุ์</t>
  </si>
  <si>
    <t>0897994936</t>
  </si>
  <si>
    <t>52 โรงเรียนรัตนโกสินทร์สมโภชบางขุนเทียน</t>
  </si>
  <si>
    <t>ทวีติยาภรณ์มงกุฎไทย (ท.ม.)  (สตรี)</t>
  </si>
  <si>
    <t>นางสาวสุราลัย เกตุธรรมรัตน์</t>
  </si>
  <si>
    <t>-</t>
  </si>
  <si>
    <t>0876906397</t>
  </si>
  <si>
    <t>ครู</t>
  </si>
  <si>
    <t>นางสาวศิริพร  คชตุ้ง</t>
  </si>
  <si>
    <t>085-043 8427</t>
  </si>
  <si>
    <t>8 โรงเรียนวัดสระเกศ</t>
  </si>
  <si>
    <t>เหรียญจักรพรรดิมาลา (ร.จ.พ.)  (สตรี)</t>
  </si>
  <si>
    <t>นภัสรพี มาลาเวช</t>
  </si>
  <si>
    <t>0993963566</t>
  </si>
  <si>
    <t>51 อิสลามวิทยาลัยแห่งประเทศไทย</t>
  </si>
  <si>
    <t>ตริตาภรณ์มงกุฏไทย (ต.ม.) (บุรุษ)</t>
  </si>
  <si>
    <t>นางสาวกฤษฎี ไกรสวัสดิ์</t>
  </si>
  <si>
    <t>092-2969419</t>
  </si>
  <si>
    <t>20 โรงเรียนศีลาจารพิพัฒน์</t>
  </si>
  <si>
    <t>นายอภิภูมิ  เปี้ยปลูก</t>
  </si>
  <si>
    <t>0813669544</t>
  </si>
  <si>
    <t>35 โรงเรียนวิมุตยารามพิทยากร</t>
  </si>
  <si>
    <t>นางสาวกฤษฎี  ไกรสวัสดิ์</t>
  </si>
  <si>
    <t>0922969419</t>
  </si>
  <si>
    <t>สกุลตา   ซาฟีอี</t>
  </si>
  <si>
    <t>0972522060</t>
  </si>
  <si>
    <t>นางสาวปิยะรัตน์ โภคภัณฑ์เจริญ</t>
  </si>
  <si>
    <t>081-511-5311</t>
  </si>
  <si>
    <t>นายเอกนรินทร์ ชั่งจัตตุรัตน์</t>
  </si>
  <si>
    <t>0933289131</t>
  </si>
  <si>
    <t>33 โรงเรียนสุวรรณารามวิทยาคม</t>
  </si>
  <si>
    <t>ทวีติยาภรณ์มงกุฎไทย (ท.ม.)  (บุรุษ)</t>
  </si>
  <si>
    <t>ธีระ ลี้ศิริสรรพ์</t>
  </si>
  <si>
    <t>084917142”</t>
  </si>
  <si>
    <t>นางสาวอมรา ขอดสันเทียะ</t>
  </si>
  <si>
    <t>0817341463</t>
  </si>
  <si>
    <t>นางสาวอมาวสี วิริยะนุเคราะห์</t>
  </si>
  <si>
    <t>0933932695</t>
  </si>
  <si>
    <t>นางสาวสาโรจ     ชัยศรี</t>
  </si>
  <si>
    <t>0835459284</t>
  </si>
  <si>
    <t>พนักงานราชการ</t>
  </si>
  <si>
    <t>บญจมาภรณ์ช้างเผือก  (บ.ช.)  (สตรี)</t>
  </si>
  <si>
    <t>นายเฉลียว เฉื่อยไธสง</t>
  </si>
  <si>
    <t>0867444814</t>
  </si>
  <si>
    <t>ลูกจ้างประจำ</t>
  </si>
  <si>
    <t>จัตุรถาภรณ์มงกุฎไทย  (บุรุษ)</t>
  </si>
  <si>
    <t>นางสาวเกศินี เที่ยงชุดติ</t>
  </si>
  <si>
    <t>0954946005</t>
  </si>
  <si>
    <t>ธันยพร  ศิว​พงศ์​โรจน์​สิริ​</t>
  </si>
  <si>
    <t>0830094075​</t>
  </si>
  <si>
    <t>นางสาวพรทิพย์  ชาติกรณ์</t>
  </si>
  <si>
    <t>0897700694</t>
  </si>
  <si>
    <t>11 โรงเรียนสตรีวิทยา</t>
  </si>
  <si>
    <t>นางสาวปัญจาภรณ์  มาลาวัน</t>
  </si>
  <si>
    <t>0867599030</t>
  </si>
  <si>
    <t>30 โรงเรียนมัธยมวัดดุสิตาราม</t>
  </si>
  <si>
    <t>นางบุญศรี พิมพ์สุวรรณ</t>
  </si>
  <si>
    <t>0928351761</t>
  </si>
  <si>
    <t>นางสาวจินตนา บูรณวิชิต</t>
  </si>
  <si>
    <t>081 7716377</t>
  </si>
  <si>
    <t>นางกนิษฐา สุภักดี</t>
  </si>
  <si>
    <t>0659822779</t>
  </si>
  <si>
    <t>นายกรวุฒิ  วิทยดลชัย</t>
  </si>
  <si>
    <t>0875233618</t>
  </si>
  <si>
    <t>นางพิมพา ศิริวงศ์</t>
  </si>
  <si>
    <t>0898972741</t>
  </si>
  <si>
    <t>นางชุลีวรรณ จงรักษ์</t>
  </si>
  <si>
    <t>0869850504</t>
  </si>
  <si>
    <t>นางปิยะพรรณ พูนทรัพย์</t>
  </si>
  <si>
    <t>0868836658</t>
  </si>
  <si>
    <t>นางสาวสุกัญญา ขันอาษา</t>
  </si>
  <si>
    <t>0875172490</t>
  </si>
  <si>
    <t>นางสาวสุภาพร บุญหนัก</t>
  </si>
  <si>
    <t>0945451654</t>
  </si>
  <si>
    <t>นางสาวนภาภรณ์ โล่ห์วัฒนา</t>
  </si>
  <si>
    <t>0814985494</t>
  </si>
  <si>
    <t>นางสาววารุณี หวังประเสริฐ</t>
  </si>
  <si>
    <t>0819388913</t>
  </si>
  <si>
    <t>นายแพรว  คำทอง</t>
  </si>
  <si>
    <t>0846638308</t>
  </si>
  <si>
    <t>ว่าที่ร้อยตรีสิทธิเดช รัตนจันทร์</t>
  </si>
  <si>
    <t>0645455535</t>
  </si>
  <si>
    <t>28 โรงเรียนอุบลรัตนราชกัญญาราชวิทยาลัย กรุงเทพมหานคร</t>
  </si>
  <si>
    <t>นางบุษยา เตชะธนอิทธิกุล</t>
  </si>
  <si>
    <t>นางนัจภัค พุทธโคตร</t>
  </si>
  <si>
    <t>0882217502</t>
  </si>
  <si>
    <t>นางสาวรุ่งนภา  เลยกระโทก</t>
  </si>
  <si>
    <t>0862486654</t>
  </si>
  <si>
    <t>นายปิยะพงษ์  ปัสสาวะโท</t>
  </si>
  <si>
    <t>0853357267</t>
  </si>
  <si>
    <t>นางสาววิจิตรา สีแดงก่ำ</t>
  </si>
  <si>
    <t>0958978213</t>
  </si>
  <si>
    <t>นาง วิจิตรา รีเรืองชัย</t>
  </si>
  <si>
    <t>0943460999</t>
  </si>
  <si>
    <t>17 โรงเรียนราชนันทาจารย์ สามเสนวิทยาลัย 2</t>
  </si>
  <si>
    <t>นางสาววิมลมาศ ฟูบินทร์</t>
  </si>
  <si>
    <t>0897588594</t>
  </si>
  <si>
    <t>นางภรณี สืบเครือ</t>
  </si>
  <si>
    <t>0923395219</t>
  </si>
  <si>
    <t>นายณัฏฐ์ บัวลา</t>
  </si>
  <si>
    <t>นายจรูญชัย บัวลา</t>
  </si>
  <si>
    <t>0966454479</t>
  </si>
  <si>
    <t>พรพรรณ งามโรจน์</t>
  </si>
  <si>
    <t>0922535172</t>
  </si>
  <si>
    <t>นิตรญา ปีนะเต</t>
  </si>
  <si>
    <t>_</t>
  </si>
  <si>
    <t>0992525256</t>
  </si>
  <si>
    <t>นางสาวจริยา  สวัสดิ์พร้อม</t>
  </si>
  <si>
    <t>0898286056</t>
  </si>
  <si>
    <t>นางสาวปวริศา  มีใยคชภัค</t>
  </si>
  <si>
    <t>นางสาวภัณฑิลา  มีใยคชภัค</t>
  </si>
  <si>
    <t>0841366639</t>
  </si>
  <si>
    <t>นางสาววิทยาภรณ์  สุขสนธิวงศ์</t>
  </si>
  <si>
    <t>0804525998</t>
  </si>
  <si>
    <t>นายชวลิต สิงห์โต</t>
  </si>
  <si>
    <t>0810100835</t>
  </si>
  <si>
    <t>นางนุชรี เลิศรัตนบวรกุล</t>
  </si>
  <si>
    <t>0812787728</t>
  </si>
  <si>
    <t>47 โรงเรียนบางปะกอกวิทยาคม</t>
  </si>
  <si>
    <t>นางสาวดวงกมล กลิ่นดี</t>
  </si>
  <si>
    <t>0817008104</t>
  </si>
  <si>
    <t>ว่าที่ร้อยตรีทวีศักดิ์  ยิ้มแย้ม</t>
  </si>
  <si>
    <t>0969686699</t>
  </si>
  <si>
    <t>นายมณเฑียร  ลำดวน</t>
  </si>
  <si>
    <t>0853200436</t>
  </si>
  <si>
    <t>21 โรงเรียนโยธินบูรณะ 2 (สุวรรณสุทธาราม)</t>
  </si>
  <si>
    <t>นางสาวสินีนาฏ ศรีพัฒนะพิพัฒน์</t>
  </si>
  <si>
    <t>0892315173</t>
  </si>
  <si>
    <t>นางถวิล  ภพสมัย</t>
  </si>
  <si>
    <t>0852291983</t>
  </si>
  <si>
    <t>19 โรงเรียนวัดราชาธิวาส</t>
  </si>
  <si>
    <t>นายเจษฎา จิตต์มั่น</t>
  </si>
  <si>
    <t>นายสมาน จิตต์มั่น</t>
  </si>
  <si>
    <t>0894531893</t>
  </si>
  <si>
    <t>นางสาวแสนดี ว่องวุฒิ</t>
  </si>
  <si>
    <t>0982462841</t>
  </si>
  <si>
    <t>27 โรงเรียนฤทธิณรงค์รอน</t>
  </si>
  <si>
    <t>นางสุจิรา  ธานี</t>
  </si>
  <si>
    <t>0869973211</t>
  </si>
  <si>
    <t>6 โรงเรียนมักกะสันพิทยา</t>
  </si>
  <si>
    <t>นางสาวณัฐฐิกานต์ ทองลาย</t>
  </si>
  <si>
    <t>0819347829</t>
  </si>
  <si>
    <t>26 โรงเรียนทวีธาภิเศก</t>
  </si>
  <si>
    <t>นายพิสุทธิ์ศิลป์ โพธิอะ</t>
  </si>
  <si>
    <t>0991469269</t>
  </si>
  <si>
    <t>นางศิรินญา ธนัชกาญจน์</t>
  </si>
  <si>
    <t>0655246476</t>
  </si>
  <si>
    <t>นางสาวลัดดาวัลย์ บูรณะ</t>
  </si>
  <si>
    <t>0840977029</t>
  </si>
  <si>
    <t>นายทีปกร หาญวิสุทธิ์</t>
  </si>
  <si>
    <t>0853737800</t>
  </si>
  <si>
    <t>นางสาวมนต์วลี สิทธิประเสริฐ</t>
  </si>
  <si>
    <t>0805516188</t>
  </si>
  <si>
    <t xml:space="preserve">นางสาวเมทิกา แสงวิรุณ </t>
  </si>
  <si>
    <t>0889140293</t>
  </si>
  <si>
    <t>นางสาวปุณณวรรณ นุ่มประสงค์</t>
  </si>
  <si>
    <t>0851588871</t>
  </si>
  <si>
    <t>นายโชติรัตน์ กรีถาวร</t>
  </si>
  <si>
    <t>0891622772</t>
  </si>
  <si>
    <t>นายสุดใจ  สมผล</t>
  </si>
  <si>
    <t>0814274977</t>
  </si>
  <si>
    <t>นางธัญวลัย  เคนแพง</t>
  </si>
  <si>
    <t>0867980093</t>
  </si>
  <si>
    <t>นางสาวกนกพร  จิตอักษร</t>
  </si>
  <si>
    <t>0944833145</t>
  </si>
  <si>
    <t>นางกิจจา อรรคสูรย์</t>
  </si>
  <si>
    <t>0944843505</t>
  </si>
  <si>
    <t>นายภาณุพงศ์ เป็นสำราญ</t>
  </si>
  <si>
    <t>0895792288</t>
  </si>
  <si>
    <t>นายสุวิช  สิริอรุณธรรม</t>
  </si>
  <si>
    <t>0979282889</t>
  </si>
  <si>
    <t>นางนิตยา  ยุวัฒนะกุล</t>
  </si>
  <si>
    <t>0896829711</t>
  </si>
  <si>
    <t>65 โรงเรียนสตรีวัดอัปสรสวรรค์</t>
  </si>
  <si>
    <t>นางฐานิตา  พึ่งคุณไตรรัตน์</t>
  </si>
  <si>
    <t>0813999876</t>
  </si>
  <si>
    <t>42 โรงเรียนศึกษานารี</t>
  </si>
  <si>
    <t>นายเจนการณ์  เพียงปราชญ์</t>
  </si>
  <si>
    <t>0833778571</t>
  </si>
  <si>
    <t>ฐานพันธ์  สุมา</t>
  </si>
  <si>
    <t>กำธร  สุมา</t>
  </si>
  <si>
    <t>0956099745</t>
  </si>
  <si>
    <t>นางสาวกณิการ์ เกื้อรุ่ง</t>
  </si>
  <si>
    <t>นางกณิการ์ พัฒรากุล</t>
  </si>
  <si>
    <t>0892097008</t>
  </si>
  <si>
    <t>นางวราภรณ์ ทองประสม</t>
  </si>
  <si>
    <t>0905506555</t>
  </si>
  <si>
    <t>นางกรกนก  คัจฉพันธ์</t>
  </si>
  <si>
    <t>0863839599</t>
  </si>
  <si>
    <t>3 โรงเรียนไตรมิตรวิทยาลัย</t>
  </si>
  <si>
    <t>นางเบ็ญจมาศ  มูโต้</t>
  </si>
  <si>
    <t>0871039191</t>
  </si>
  <si>
    <t>นายพุฒิพงค์ ปรีเปรม</t>
  </si>
  <si>
    <t>0875089324</t>
  </si>
  <si>
    <t>นายขวัญทอง  โกฎิรักษ์</t>
  </si>
  <si>
    <t>0617767165</t>
  </si>
  <si>
    <t>นายสัมพันธ์  พึ่งคุณไตรรัตน์</t>
  </si>
  <si>
    <t>0623044090</t>
  </si>
  <si>
    <t>5 โรงเรียนเบญจมราชาลัย ในพระบรมราชูปถัมภ์</t>
  </si>
  <si>
    <t>นางสาวสุภาพร​ โกมลมุสิก</t>
  </si>
  <si>
    <t>0890591392​</t>
  </si>
  <si>
    <t>นายดิษพงศ์ วงศ์อร่าม</t>
  </si>
  <si>
    <t>0867934322</t>
  </si>
  <si>
    <t>25 โรงเรียนชิโนรสวิทยาลัย</t>
  </si>
  <si>
    <t>นางสาวศันศนีย์ ศาสติรัตนชัย</t>
  </si>
  <si>
    <t>0948892422</t>
  </si>
  <si>
    <t>นายณัฐพงษ์  ปั้นศักดิ์</t>
  </si>
  <si>
    <t>0961454469</t>
  </si>
  <si>
    <t>นางสาวศิริธร สายทอง</t>
  </si>
  <si>
    <t>0890367289</t>
  </si>
  <si>
    <t>นางสาวอรอุมา ทองพา</t>
  </si>
  <si>
    <t>0873542345</t>
  </si>
  <si>
    <t>นางสาวขนิษฐา เมืองจันทบุรี</t>
  </si>
  <si>
    <t>0819812642</t>
  </si>
  <si>
    <t>นางสาวสมจิตต์ กิจประเสริฐ</t>
  </si>
  <si>
    <t>0983855966</t>
  </si>
  <si>
    <t>นางสาวปาริชาติ โขมะนาม</t>
  </si>
  <si>
    <t>0918877723</t>
  </si>
  <si>
    <t>นางสาวอังคณา พละศักดิ์</t>
  </si>
  <si>
    <t>0925054949</t>
  </si>
  <si>
    <t>นางสาวรัศมี เผือกเหลือง</t>
  </si>
  <si>
    <t>0847526266</t>
  </si>
  <si>
    <t>นายนพนันท์ อรัญมิ่ง</t>
  </si>
  <si>
    <t>0862342341</t>
  </si>
  <si>
    <t>นายอานนท์ ธิติคุณากร</t>
  </si>
  <si>
    <t>0909789399</t>
  </si>
  <si>
    <t>นางสาวเจนจิรา เวียนสุข</t>
  </si>
  <si>
    <t>0655493891</t>
  </si>
  <si>
    <t>นางสาวน้ำหทัย  ศุภโชคเกษตรกุล</t>
  </si>
  <si>
    <t>0891794583</t>
  </si>
  <si>
    <t>ธนากฤช  ครุเจนธรรม</t>
  </si>
  <si>
    <t>0924184751</t>
  </si>
  <si>
    <t>นางจริยา ปทุมศรีวิโรจน์</t>
  </si>
  <si>
    <t>นางสาวจริยา บัวสำเริง</t>
  </si>
  <si>
    <t>0844550721</t>
  </si>
  <si>
    <t>ไพรินทร์  ผาสะคู</t>
  </si>
  <si>
    <t>0818030538</t>
  </si>
  <si>
    <t>นิโลบล​ สระแก้ว</t>
  </si>
  <si>
    <t>0840801017​</t>
  </si>
  <si>
    <t>ทิพยาภรณ์ ทะปาละ</t>
  </si>
  <si>
    <t>0843685069</t>
  </si>
  <si>
    <t>นายศรายุทธ สมโนชัย</t>
  </si>
  <si>
    <t>0854027624</t>
  </si>
  <si>
    <t>นางสาวลัดดาวรรณ จันหุณี</t>
  </si>
  <si>
    <t>0968856098</t>
  </si>
  <si>
    <t>นายสมบัติ แสงทองคำสุก</t>
  </si>
  <si>
    <t>0870435999</t>
  </si>
  <si>
    <t>นายอัครวิชญ์ พิวงษ์งาม</t>
  </si>
  <si>
    <t>0839459524</t>
  </si>
  <si>
    <t>วงดาว. สุภาเกตุ</t>
  </si>
  <si>
    <t>0898956623</t>
  </si>
  <si>
    <t>นายโสภณ  ปิ่นทอง</t>
  </si>
  <si>
    <t>087-8173417</t>
  </si>
  <si>
    <t>นางสาวกิตติ​มา​  อนันต์​กีรติ​การ​</t>
  </si>
  <si>
    <t>0991766108​</t>
  </si>
  <si>
    <t>พฤฒยา เลิศมานพ</t>
  </si>
  <si>
    <t>0839998505</t>
  </si>
  <si>
    <t>นางสาว​กิตติ​มา​  อนันต์​กีรติ​การ​</t>
  </si>
  <si>
    <t>นายศิริชัย​ ญาณปัญญา</t>
  </si>
  <si>
    <t>0835008935</t>
  </si>
  <si>
    <t>นางสาวสุชีรา ทับทิมขาว</t>
  </si>
  <si>
    <t>0861012318</t>
  </si>
  <si>
    <t>1 โรงเรียนสวนกุหลาบวิทยาลัย</t>
  </si>
  <si>
    <t>นางณิชาฒ์ สุกรี</t>
  </si>
  <si>
    <t>0944454522</t>
  </si>
  <si>
    <t>นายศักดิ์สิทธิ์ สุวรรณสุขสันติ</t>
  </si>
  <si>
    <t>099-113-2354</t>
  </si>
  <si>
    <t>นายบพิตร ชูพยุง</t>
  </si>
  <si>
    <t>0817331987</t>
  </si>
  <si>
    <t>32 โรงเรียนวัดบวรมงคล</t>
  </si>
  <si>
    <t>นายธนัท  อู๊ดน้อย</t>
  </si>
  <si>
    <t>0891773397</t>
  </si>
  <si>
    <t>นางสาวเสาวลักษณ์ อุตตรพงษ์</t>
  </si>
  <si>
    <t>นางสาวเสาวลักษณ์ ปิ่นพัฒนพงศ์</t>
  </si>
  <si>
    <t>0834469115</t>
  </si>
  <si>
    <t>นายอดิศร ขาวสะอาด</t>
  </si>
  <si>
    <t>0863245629</t>
  </si>
  <si>
    <t>59 โรงเรียนนวลนรดิศวิทยาคม รัชมังคลาภิเษก</t>
  </si>
  <si>
    <t>นางสาวพิชชุดา  น่วมนองบุญ</t>
  </si>
  <si>
    <t>0864116231</t>
  </si>
  <si>
    <t>นางสาวพัชรพรรณ์ ปานเอี่ยม</t>
  </si>
  <si>
    <t>นางสาวปณิตา  ปานเอี่ยม</t>
  </si>
  <si>
    <t>0952542689</t>
  </si>
  <si>
    <t>18 โรงเรียนวัดบวรนิเวศ</t>
  </si>
  <si>
    <t>น.ส.อาทิตยา ศรีสุขคำ</t>
  </si>
  <si>
    <t>0830590595</t>
  </si>
  <si>
    <t>นางสุภัทรา​  อินต๊ะคำ</t>
  </si>
  <si>
    <t>0858341262</t>
  </si>
  <si>
    <t>นางสาวสุภัทรา​ บุณย์เพิ่ม</t>
  </si>
  <si>
    <t>นางสาวสกุลนา สิงห์ขจร</t>
  </si>
  <si>
    <t>0812970801</t>
  </si>
  <si>
    <t>นายพงษ์ศักดิ์ เกียรติการค้า</t>
  </si>
  <si>
    <t>099-951-4316</t>
  </si>
  <si>
    <t>นางสาววรรณวรี  วันชุ่ม</t>
  </si>
  <si>
    <t>0906693117</t>
  </si>
  <si>
    <t>ว่าที่ร้อยตรีสามารถ  สีดาพันธ์</t>
  </si>
  <si>
    <t>089-6969892</t>
  </si>
  <si>
    <t>นายไพรัช  วงศ์ศรีตระกูล</t>
  </si>
  <si>
    <t>0896755074</t>
  </si>
  <si>
    <t>นางวรรณี แสงเดือนฉาย</t>
  </si>
  <si>
    <t>0866040187</t>
  </si>
  <si>
    <t>นางฐิติวรรณ หวังวงศ์สกุล</t>
  </si>
  <si>
    <t>0994445355</t>
  </si>
  <si>
    <t>นายปิยะ  องอาจ</t>
  </si>
  <si>
    <t>061-0492303</t>
  </si>
  <si>
    <t>นายเด่น  จิตวิขาม</t>
  </si>
  <si>
    <t>0879834038</t>
  </si>
  <si>
    <t>นางสาวอารีย์รัตน คงพิทยาชัย</t>
  </si>
  <si>
    <t>0867821356</t>
  </si>
  <si>
    <t>นายเฉลิมพล มั่นทองประดิษฐ์</t>
  </si>
  <si>
    <t>0817213350</t>
  </si>
  <si>
    <t>นายวินัย สุขชุม</t>
  </si>
  <si>
    <t>0812543992</t>
  </si>
  <si>
    <t>นายนพปฎล พงศ์สุวรรณ</t>
  </si>
  <si>
    <t>0835469155</t>
  </si>
  <si>
    <t>นางสาวโนร์หัสมะห์ สติรักษ์</t>
  </si>
  <si>
    <t>0830731938</t>
  </si>
  <si>
    <t>ว่าที่ร้อยตรี นนทกร สืบสาย</t>
  </si>
  <si>
    <t>ว่าที่ร้อยตรี วินัย สืบสาย</t>
  </si>
  <si>
    <t>0864281233</t>
  </si>
  <si>
    <t>นางสาวชลิสา ชำนาญวารี</t>
  </si>
  <si>
    <t>0614165244</t>
  </si>
  <si>
    <t>ว่าที่ร้อยตรีภวิชช์ อรุณวรรณ</t>
  </si>
  <si>
    <t>0922317455</t>
  </si>
  <si>
    <t>2 โรงเรียนเตรียมอุดมศึกษา</t>
  </si>
  <si>
    <t>นายอรรคราวุฒิ  ประชานันท์</t>
  </si>
  <si>
    <t>0816951803</t>
  </si>
  <si>
    <t>นายปิยะพงษ์  กลางจอหอ</t>
  </si>
  <si>
    <t>0892259226</t>
  </si>
  <si>
    <t>นายฤทธิรงค์  กองศรี</t>
  </si>
  <si>
    <t>0917820032</t>
  </si>
  <si>
    <t>นายจำลอง  หงษ์พญา</t>
  </si>
  <si>
    <t>0940194721</t>
  </si>
  <si>
    <t>นางจันทรา  ประภัศร</t>
  </si>
  <si>
    <t>ดำรงตำแหน่ง ผอ. สพป.สมุทรสงคราม</t>
  </si>
  <si>
    <t>0870156902</t>
  </si>
  <si>
    <t>นางลัดดา  ฉิมพาลี</t>
  </si>
  <si>
    <t>0817115947</t>
  </si>
  <si>
    <t>นางสาวขวัญรัตน์  ตั้งพิษฐานสกุล</t>
  </si>
  <si>
    <t>0899508742</t>
  </si>
  <si>
    <t>นางสาวธันชนก  แป้นทอง</t>
  </si>
  <si>
    <t>0899288883</t>
  </si>
  <si>
    <t>นายจักรชัย  ศรีวรเวทย์</t>
  </si>
  <si>
    <t>0896852394</t>
  </si>
  <si>
    <t>นายสยมภู  รณชิตพานิชยกิจ</t>
  </si>
  <si>
    <t>0817013761</t>
  </si>
  <si>
    <t>นายเฉลิมวุฒิ  เบ้าทองคำ</t>
  </si>
  <si>
    <t>0846958583</t>
  </si>
  <si>
    <t>นายพรภัทร  สินดี</t>
  </si>
  <si>
    <t>0890323245</t>
  </si>
  <si>
    <t>นายนพล  อาจฤทธิ์</t>
  </si>
  <si>
    <t>0863936191</t>
  </si>
  <si>
    <t>นางสาวปรีดาภรณ์  ผลพืชน์</t>
  </si>
  <si>
    <t>0958014747</t>
  </si>
  <si>
    <t>นางปารวี ศรีเกตุ</t>
  </si>
  <si>
    <t>0849183834</t>
  </si>
  <si>
    <t>นายณัฐพัชร์  เพ็ชรสิมาลัย</t>
  </si>
  <si>
    <t>0840014204</t>
  </si>
  <si>
    <t>นายณัฐพล  คชาธร</t>
  </si>
  <si>
    <t>0804593950</t>
  </si>
  <si>
    <t>นายอุเทน  เศวตกุญชร</t>
  </si>
  <si>
    <t>0814833720</t>
  </si>
  <si>
    <t>นางสาวนิตยา พุ่มเพิ่ม</t>
  </si>
  <si>
    <t>0890877453</t>
  </si>
  <si>
    <t>นางสาวน้ำทิพย์  ชัยวงศ์</t>
  </si>
  <si>
    <t>0959075303</t>
  </si>
  <si>
    <t>นางสาวชลธิชา การีซอ</t>
  </si>
  <si>
    <t>0801085568</t>
  </si>
  <si>
    <t>นางสาวธนิดา  ก้อนทอง</t>
  </si>
  <si>
    <t>0936246478</t>
  </si>
  <si>
    <t>ว่าที่ร้อยตรีหญิงจิรภา  ศิลปอนันตสูต</t>
  </si>
  <si>
    <t>0818282933</t>
  </si>
  <si>
    <t>นางนฤมล  ศรีมา</t>
  </si>
  <si>
    <t>0814390502</t>
  </si>
  <si>
    <t>นายทรงเกียรติ  เทพประเสน</t>
  </si>
  <si>
    <t>0816446906</t>
  </si>
  <si>
    <t>นายไมตรี  ศรีทองแท้</t>
  </si>
  <si>
    <t>0898923538</t>
  </si>
  <si>
    <t>นางสาวปารีรัฐ  มุมศิลป์</t>
  </si>
  <si>
    <t>097-2041339</t>
  </si>
  <si>
    <t>ว่าที่ร้อยตรีวัชรสันต์  อินธิสาร</t>
  </si>
  <si>
    <t>0839051031</t>
  </si>
  <si>
    <t>นางสาวอรจิรา  วงศ์ศิริ</t>
  </si>
  <si>
    <t>0863127211</t>
  </si>
  <si>
    <t>นางจันทนี  หงษ์หิรัญพันธ์</t>
  </si>
  <si>
    <t>0994261598</t>
  </si>
  <si>
    <t>นางสาวโสภิต  เปรียญกิจไพศาล</t>
  </si>
  <si>
    <t>0891332745</t>
  </si>
  <si>
    <t>นายวิชัย  พริ้งมาดี</t>
  </si>
  <si>
    <t>0897662669</t>
  </si>
  <si>
    <t>นายชาญวิทย์  ศรีโพธิ์ลา</t>
  </si>
  <si>
    <t>0816290569</t>
  </si>
  <si>
    <t>นางสาวปราถนา  จันทร์ทา</t>
  </si>
  <si>
    <t>0816182130</t>
  </si>
  <si>
    <t>นางฐิตาพร  วิภววาณิชย์</t>
  </si>
  <si>
    <t>0816429236</t>
  </si>
  <si>
    <t>นายฉัตรชัย  อภิวันท์สนอง</t>
  </si>
  <si>
    <t>0813824233</t>
  </si>
  <si>
    <t>นางสาวพิมพ์พร  ตันนิรัตร์</t>
  </si>
  <si>
    <t>0869712999</t>
  </si>
  <si>
    <t>นายบรรจบ  ชำนาญภักดี</t>
  </si>
  <si>
    <t>0813859979</t>
  </si>
  <si>
    <t>นายเผด็จ  จิตรากร</t>
  </si>
  <si>
    <t>0805512211</t>
  </si>
  <si>
    <t>นายปัญจพล  บุลาลม</t>
  </si>
  <si>
    <t>0872439560</t>
  </si>
  <si>
    <t>นางเปรมกมล เสวกดรุณทร</t>
  </si>
  <si>
    <t>0814911896</t>
  </si>
  <si>
    <t>58 โรงเรียนมัธยมวัดหนองแขม</t>
  </si>
  <si>
    <t>สุทัสสี ทิมปะถัมภ์</t>
  </si>
  <si>
    <t>0989266399</t>
  </si>
  <si>
    <t>ศราวุธ  พิมศร</t>
  </si>
  <si>
    <t>0615147141</t>
  </si>
  <si>
    <t>ไผ่  ทองอยู่</t>
  </si>
  <si>
    <t>0957206633</t>
  </si>
  <si>
    <t>นางกานต์พิชชา  คงคาณัฏฐ์ชนัน</t>
  </si>
  <si>
    <t>นางกานต์พิชชา  คงคา</t>
  </si>
  <si>
    <t>062-3241919</t>
  </si>
  <si>
    <t>นางมยุรี  วรวรรณ</t>
  </si>
  <si>
    <t>0941358599</t>
  </si>
  <si>
    <t>นางปิยะรัตน์  พงษ์สุวรรณ</t>
  </si>
  <si>
    <t>0857448468</t>
  </si>
  <si>
    <t>นางสาวน้ำฝน  โยศรีธา</t>
  </si>
  <si>
    <t>0616299364</t>
  </si>
  <si>
    <t>นางสาวชนาภรณ์  ปรีคง</t>
  </si>
  <si>
    <t>0897406544</t>
  </si>
  <si>
    <t>นางสาวสุพรรณนี กุลโสภิส</t>
  </si>
  <si>
    <t>0982853765</t>
  </si>
  <si>
    <t>นายชัยณรงค์ สมบัติ</t>
  </si>
  <si>
    <t>0861050497</t>
  </si>
  <si>
    <t>นายแพรว คำทอง</t>
  </si>
  <si>
    <t>นางสาวนัยนา  ภูศรีฤทธิ์</t>
  </si>
  <si>
    <t>0851192567</t>
  </si>
  <si>
    <t>นางสาวสุศิวกัญญา ปรางสร</t>
  </si>
  <si>
    <t>0627986455</t>
  </si>
  <si>
    <t>นายวีระ วรรณคำ</t>
  </si>
  <si>
    <t>0852523695</t>
  </si>
  <si>
    <t>นางสาววนิตรา อยู่ยงค์</t>
  </si>
  <si>
    <t>0867636981</t>
  </si>
  <si>
    <t>63 โรงเรียนวัดนวลนรดิศ</t>
  </si>
  <si>
    <t>นางเกษณี  ศรีสุวรรณ</t>
  </si>
  <si>
    <t>0818896588</t>
  </si>
  <si>
    <t>นายยูโสบ นุ่งอาหลี</t>
  </si>
  <si>
    <t>0819339092</t>
  </si>
  <si>
    <t>นางสาวขวัญหทัย นุพรม</t>
  </si>
  <si>
    <t>0829452285</t>
  </si>
  <si>
    <t>ศรายุทธ รัตนปัญญา</t>
  </si>
  <si>
    <t>0982738352</t>
  </si>
  <si>
    <t>53 โรงเรียนสวนกุหลาบวิทยาลัย ธนบุรี</t>
  </si>
  <si>
    <t>นายณรงค์กร    สุนทรวัฒน์</t>
  </si>
  <si>
    <t>0894473773</t>
  </si>
  <si>
    <t>นายทศพล ดีกระจ่าง</t>
  </si>
  <si>
    <t>089 - 2541852</t>
  </si>
  <si>
    <t>54 โรงเรียนพิทยาลงกรณ์พิทยาคม</t>
  </si>
  <si>
    <t>นางสมจิตต์  เทียนสว่างชัย</t>
  </si>
  <si>
    <t>0833712565</t>
  </si>
  <si>
    <t>นางบุปผา  ศรีทองแท้</t>
  </si>
  <si>
    <t>นางสาวบุปผา  วัดจินดา</t>
  </si>
  <si>
    <t>0615365592</t>
  </si>
  <si>
    <t>นางศิริลักษณ์ สีแสง</t>
  </si>
  <si>
    <t>0819131266</t>
  </si>
  <si>
    <t>นฤมล นิลพันธ์</t>
  </si>
  <si>
    <t>0868971824</t>
  </si>
  <si>
    <t>นางชนากานต์  ธัญญะผล</t>
  </si>
  <si>
    <t>089-7861474</t>
  </si>
  <si>
    <t>นางอระภา  ชวนวัน</t>
  </si>
  <si>
    <t>0872575507</t>
  </si>
  <si>
    <t>นายสุวิชา  บำรุงเขตร์</t>
  </si>
  <si>
    <t>091-7627507</t>
  </si>
  <si>
    <t>62 โรงเรียนราชวินิตบางแคปานขำ</t>
  </si>
  <si>
    <t>นางสาวศรัณย์รัชต์  ศุภรณ์พานิช</t>
  </si>
  <si>
    <t>086-7764735</t>
  </si>
  <si>
    <t>นายสิทธิชัย  ศิริผ่องแผ้ว</t>
  </si>
  <si>
    <t>082-2941707</t>
  </si>
  <si>
    <t>นางสาวณัฐชริญา  ธินันท์</t>
  </si>
  <si>
    <t>นางสาวมัตติกา  ธินันท์</t>
  </si>
  <si>
    <t>089-4976493</t>
  </si>
  <si>
    <t>นางสาววิภาดา  กฤตยาขวัญเมือง</t>
  </si>
  <si>
    <t>089-1231805</t>
  </si>
  <si>
    <t>นางสาวแสงเดือน  หอมชื่น</t>
  </si>
  <si>
    <t>0898110914</t>
  </si>
  <si>
    <t>นางสาวธัญชิตา  โมขศักดิ์</t>
  </si>
  <si>
    <t>089-8319489</t>
  </si>
  <si>
    <t>นางสาวสุทธิตา  กาญจนคลอด</t>
  </si>
  <si>
    <t>082-4248680</t>
  </si>
  <si>
    <t>นายเจตเจริญ  มาสีสุก</t>
  </si>
  <si>
    <t>0983565915</t>
  </si>
  <si>
    <t>46 โรงเรียนวัดอินทาราม</t>
  </si>
  <si>
    <t>เฉลิมชนม์ ฉันทวีพร</t>
  </si>
  <si>
    <t>0854634774</t>
  </si>
  <si>
    <t>นางอังคเรศ อิทธิปาทานันท์</t>
  </si>
  <si>
    <t>นางอังคเรศ บุญทองล้วน</t>
  </si>
  <si>
    <t>0869819229</t>
  </si>
  <si>
    <t>นางสาวเขมจิรา  รัตพันธ์</t>
  </si>
  <si>
    <t>0835651549</t>
  </si>
  <si>
    <t>นายสรนันท์ เวียงคำ</t>
  </si>
  <si>
    <t>0813878016</t>
  </si>
  <si>
    <t>นางสิริพร  เทพมา</t>
  </si>
  <si>
    <t>0958680095</t>
  </si>
  <si>
    <t>นายวรชาติ วิเชียรพนัส</t>
  </si>
  <si>
    <t>0613947162</t>
  </si>
  <si>
    <t>นางชัชสรัญ  มีศิริ</t>
  </si>
  <si>
    <t>นางกมลวรรณ  มีศิริ</t>
  </si>
  <si>
    <t>0615651699</t>
  </si>
  <si>
    <t>นางสาวนิตกูล  สิริพิชัยฤกษ์</t>
  </si>
  <si>
    <t>081- 7750575</t>
  </si>
  <si>
    <t>ดุษฎี พันทะแสน</t>
  </si>
  <si>
    <t>ดุษฎี คงถาวร</t>
  </si>
  <si>
    <t>0864249496</t>
  </si>
  <si>
    <t>นายภูมิพันธ์ ศรีธงชัย</t>
  </si>
  <si>
    <t>0900178908</t>
  </si>
  <si>
    <t>นางสาวพรพรรณ พูลเขาล้าน</t>
  </si>
  <si>
    <t>0894748079</t>
  </si>
  <si>
    <t>นางสาวนิตยา  นวลศรีทอง</t>
  </si>
  <si>
    <t>0805712278</t>
  </si>
  <si>
    <t>นางสาวสุธารส  วรนาม</t>
  </si>
  <si>
    <t>0995487957</t>
  </si>
  <si>
    <t>นางสาวยุพาพรรณ  ระลึก</t>
  </si>
  <si>
    <t>0911685585</t>
  </si>
  <si>
    <t>นายปรีชา  บุญปลอด</t>
  </si>
  <si>
    <t>0869836003</t>
  </si>
  <si>
    <t>พศิน คงภัคพูน</t>
  </si>
  <si>
    <t>0894807212</t>
  </si>
  <si>
    <t>นายฉัตรชัย เหรียญทอง</t>
  </si>
  <si>
    <t>0933277494</t>
  </si>
  <si>
    <t>นางเพียงกมล จอร์แดน</t>
  </si>
  <si>
    <t>นางสาวเพียงกมล เลิศเจริญพร</t>
  </si>
  <si>
    <t>0910246944</t>
  </si>
  <si>
    <t>นางสมฤทัย จิราพงษ์</t>
  </si>
  <si>
    <t>0850830994</t>
  </si>
  <si>
    <t>นางสาวศรัญญา  อยู่สุข</t>
  </si>
  <si>
    <t>0882132663</t>
  </si>
  <si>
    <t>นางสาว​กุสุมา ​คง​วุฒิ​</t>
  </si>
  <si>
    <t>061 450 8343​</t>
  </si>
  <si>
    <t>นายอภิชาติ จุ่นหัวโทน</t>
  </si>
  <si>
    <t>0650529619</t>
  </si>
  <si>
    <t>นางสาวสุวรรณา ทัพทวี</t>
  </si>
  <si>
    <t>0897348716</t>
  </si>
  <si>
    <t>นางสาวดารารัตน์  ฮุนพานิช</t>
  </si>
  <si>
    <t>0953855744</t>
  </si>
  <si>
    <t>4 โรงเรียนเทพศิรินทร์</t>
  </si>
  <si>
    <t>นางสาวอรธิรา   เฉลยมีศักดิ์</t>
  </si>
  <si>
    <t>0652569922</t>
  </si>
  <si>
    <t>นางสาวบูชิตา  วงศ์ทองดี</t>
  </si>
  <si>
    <t>0966535928</t>
  </si>
  <si>
    <t>นายชัยยา  พันธ์เพชร</t>
  </si>
  <si>
    <t>0849419004</t>
  </si>
  <si>
    <t>นายศิวะพงศ์  เปี่ยมสวัสดิ์</t>
  </si>
  <si>
    <t>0812674195</t>
  </si>
  <si>
    <t>นายเสฏฐวุฒิ  โมลานิน</t>
  </si>
  <si>
    <t>08789999898</t>
  </si>
  <si>
    <t>นายอัครพงษ์  ธิติพงศ์กร</t>
  </si>
  <si>
    <t>0875674114</t>
  </si>
  <si>
    <t>นางสาววนัชนันท์  เอกธนากุล</t>
  </si>
  <si>
    <t>0897834450</t>
  </si>
  <si>
    <t>นายเอกลักษณ์  คุณติสุข</t>
  </si>
  <si>
    <t>0802777286</t>
  </si>
  <si>
    <t>นายพชร  สินสมรส</t>
  </si>
  <si>
    <t>0985363598</t>
  </si>
  <si>
    <t>นายวรวุฒิ   อาจเดช</t>
  </si>
  <si>
    <t>0615178952</t>
  </si>
  <si>
    <t>นายวิธาน  พรหมสินธุศักดิ์</t>
  </si>
  <si>
    <t>0823947155</t>
  </si>
  <si>
    <t>นางดวงฉัตร  ศรีพิเชฐกุล</t>
  </si>
  <si>
    <t>0840918013</t>
  </si>
  <si>
    <t>นางศิริลักษณ์  ดำพะธิก</t>
  </si>
  <si>
    <t>0899255512</t>
  </si>
  <si>
    <t>นางสาวปัณฑ์ชนิตย์ สัมฤทธิ์สุทธิ์</t>
  </si>
  <si>
    <t>นางสาวปารมี สัมฤทธิ์สุทธิ์</t>
  </si>
  <si>
    <t>0987415659</t>
  </si>
  <si>
    <t>นางสาวกชวรา   ทองปรางค์</t>
  </si>
  <si>
    <t>0862575117</t>
  </si>
  <si>
    <t>นางสาวณัชชา เงินธรรม</t>
  </si>
  <si>
    <t>0891115154</t>
  </si>
  <si>
    <t>นายไพโรจน์  เมฆอรุณ</t>
  </si>
  <si>
    <t>0890162075</t>
  </si>
  <si>
    <t>นางสาวปฤศณี พจนา</t>
  </si>
  <si>
    <t>0955319147</t>
  </si>
  <si>
    <t>นุชนารถ  เฟอร์โฮฟ</t>
  </si>
  <si>
    <t xml:space="preserve">นุชนารถ คชรัตน์ </t>
  </si>
  <si>
    <t>0815504489</t>
  </si>
  <si>
    <t>นายปิติพงศ์  เวียนทอง</t>
  </si>
  <si>
    <t>0932422343</t>
  </si>
  <si>
    <t>นายวัชระ  ใบยูซบ</t>
  </si>
  <si>
    <t>0618524888</t>
  </si>
  <si>
    <t>นางสาวปิยดา ทับประเทือง</t>
  </si>
  <si>
    <t>0830456141</t>
  </si>
  <si>
    <t>นางสาวศิริวรรณ สุทธิวงษ์</t>
  </si>
  <si>
    <t>0628188167</t>
  </si>
  <si>
    <t>นายประจักษ์ น้อยเหนื่อย</t>
  </si>
  <si>
    <t>0839159625</t>
  </si>
  <si>
    <t>นางสาวจันทร์เพ็ญ สายพันธ์</t>
  </si>
  <si>
    <t>0860048141</t>
  </si>
  <si>
    <t>นางสาวเพชรรัตน์  มหรรชกุล</t>
  </si>
  <si>
    <t>0891227593</t>
  </si>
  <si>
    <t>นางสาวสุธินี  ศรีชน</t>
  </si>
  <si>
    <t>0909847291</t>
  </si>
  <si>
    <t>ว่าที่ร้อยตรีปริญญา ตาแจ่ม</t>
  </si>
  <si>
    <t>0878664085</t>
  </si>
  <si>
    <t>นายวสันต์ การะเกตุ</t>
  </si>
  <si>
    <t>0894921241</t>
  </si>
  <si>
    <t>นางทิพา ตวงสุวรรณ</t>
  </si>
  <si>
    <t>0815136771</t>
  </si>
  <si>
    <t>นางอรวรรณ แสแสงสีรุ้ง</t>
  </si>
  <si>
    <t>089 6713503</t>
  </si>
  <si>
    <t>นางภัควรินทร์ ธนะเนตรพิรุฬห์</t>
  </si>
  <si>
    <t>นางกฤติยา แดงเอียด</t>
  </si>
  <si>
    <t>0834653954</t>
  </si>
  <si>
    <t>55 โรงเรียนมัธยมวัดสิงห์</t>
  </si>
  <si>
    <t>นายไพรัตน์ ลิ้มปองทรัพย์</t>
  </si>
  <si>
    <t>0869846490</t>
  </si>
  <si>
    <t>นางสาวลัดดาวัลย์ ศรีวิลาศ</t>
  </si>
  <si>
    <t>0624199651</t>
  </si>
  <si>
    <t>นางสาวนงเยาว์ วงษ์บ้านดู่</t>
  </si>
  <si>
    <t>สุนิต  จันทร์คง</t>
  </si>
  <si>
    <t>081-4834257</t>
  </si>
  <si>
    <t>นางเตือนใจ ใจสิงห์</t>
  </si>
  <si>
    <t>0819154609</t>
  </si>
  <si>
    <t>ภัทรวดี อุดมมนกุล</t>
  </si>
  <si>
    <t>0919395954</t>
  </si>
  <si>
    <t>นางสุชารัตน์  ดิสขำ</t>
  </si>
  <si>
    <t>0629396914</t>
  </si>
  <si>
    <t>นางสาวลลิตา เกรียงเจริญศิริ</t>
  </si>
  <si>
    <t>0917169558</t>
  </si>
  <si>
    <t>นายคมกริช อินนะไชย</t>
  </si>
  <si>
    <t>0825455636</t>
  </si>
  <si>
    <t>นายอัคคเดช ไตรทิพย์วงษ์</t>
  </si>
  <si>
    <t>0962495132</t>
  </si>
  <si>
    <t>นลินรัตน์ สุขธีรกุลพงศ์</t>
  </si>
  <si>
    <t>0909195812</t>
  </si>
  <si>
    <t>นางสาววรรณวิภา ภู่มาก</t>
  </si>
  <si>
    <t>0818394909</t>
  </si>
  <si>
    <t>วิภาวี เรือนกุณา</t>
  </si>
  <si>
    <t>0824811977</t>
  </si>
  <si>
    <t>นางปริญญรัตน์  พลวิชัย</t>
  </si>
  <si>
    <t>0899919577</t>
  </si>
  <si>
    <t>นางสาวชนิดาภา กัญจนวัตตะ</t>
  </si>
  <si>
    <t>0897839337</t>
  </si>
  <si>
    <t>15 โรงเรียนราชวินิต มัธยม</t>
  </si>
  <si>
    <t>นางสาวสุณี  ศรีสวาท</t>
  </si>
  <si>
    <t>0897623093</t>
  </si>
  <si>
    <t>นางสาวจิณณวัตต์   ขวัญสมบัติสมาน</t>
  </si>
  <si>
    <t>นางสาวศรีรัตน์   ขวัญสุวรรณ</t>
  </si>
  <si>
    <t>0898876582</t>
  </si>
  <si>
    <t>นางสาวภรณ์ทิพย์  ทองวิเศษ</t>
  </si>
  <si>
    <t>0944614459</t>
  </si>
  <si>
    <t>นางสาวจิรภิญญา ฉายแสง</t>
  </si>
  <si>
    <t>098-2493677</t>
  </si>
  <si>
    <t>นายโยแมน อิ่มถวิล</t>
  </si>
  <si>
    <t>0922693907</t>
  </si>
  <si>
    <t>นายเดชลือศักดิ์ เหมทานนท์</t>
  </si>
  <si>
    <t>0876828285</t>
  </si>
  <si>
    <t>นางสาวกรรณิกา  ใยทา</t>
  </si>
  <si>
    <t>0957206560</t>
  </si>
  <si>
    <t>นางฐษา  จันทรังษี</t>
  </si>
  <si>
    <t>นายวรพจน์  ประเสริฐศรี</t>
  </si>
  <si>
    <t>0830005310</t>
  </si>
  <si>
    <t>ว่าที่ร้อยตรี ธงชัย เนตรสว่าง</t>
  </si>
  <si>
    <t>0825693594</t>
  </si>
  <si>
    <t>นายนพมาตร  พวงสุวรรณ</t>
  </si>
  <si>
    <t>0819210062</t>
  </si>
  <si>
    <t xml:space="preserve">นางดวงฉัตร ศรีพิเชฐกุล </t>
  </si>
  <si>
    <t>นายบุญเชิด  รักษ์สุวรรณ์</t>
  </si>
  <si>
    <t>085340059</t>
  </si>
  <si>
    <t>นางสาวพัชรี  อานุภาพ</t>
  </si>
  <si>
    <t>0950516361</t>
  </si>
  <si>
    <t>นายวัชระ ใบยูซบ</t>
  </si>
  <si>
    <t>นางเพชรรัตน์ วงแวงน้อย</t>
  </si>
  <si>
    <t>0885729197</t>
  </si>
  <si>
    <t>นางยุพิน  วังจีน</t>
  </si>
  <si>
    <t>0843602510</t>
  </si>
  <si>
    <t>นายสุทธิพงษ์ คงสว่าง</t>
  </si>
  <si>
    <t>0989919292</t>
  </si>
  <si>
    <t>นางสาวสุวาที ทองจีน</t>
  </si>
  <si>
    <t>0887536439</t>
  </si>
  <si>
    <t>นายณัฐพร  ปุ๋ยรักษา</t>
  </si>
  <si>
    <t>0897611049</t>
  </si>
  <si>
    <t>นายอุทรณ์  โขมะนาม</t>
  </si>
  <si>
    <t>นางพันทิพย์  โขมะนาม</t>
  </si>
  <si>
    <t>0832932773</t>
  </si>
  <si>
    <t>นายธนะพัฒน์  ขวัญพิพัฒน์</t>
  </si>
  <si>
    <t>0989621500</t>
  </si>
  <si>
    <t>นางประนอม  เปลี่ยนเฉย</t>
  </si>
  <si>
    <t>0866675658</t>
  </si>
  <si>
    <t>นางสาวพรลภัส  เสวกะ</t>
  </si>
  <si>
    <t>0866112322</t>
  </si>
  <si>
    <t>น.ส.วรรณรัตน์ วิลานันท์</t>
  </si>
  <si>
    <t>0616609444</t>
  </si>
  <si>
    <t>48 โรงเรียนแจงร้อนวิทยา</t>
  </si>
  <si>
    <t xml:space="preserve">นางยุพิน  วังจีน </t>
  </si>
  <si>
    <t>นางสาวกุลปรียา  ไพศาลเรืองรุ่ง</t>
  </si>
  <si>
    <t>0818705559</t>
  </si>
  <si>
    <t>จิราภรณ์ เพชรทองหลาง</t>
  </si>
  <si>
    <t>0884813816</t>
  </si>
  <si>
    <t>นางสาวฐารวีณ์</t>
  </si>
  <si>
    <t>0863139475</t>
  </si>
  <si>
    <t>นางสาวสว่างจิต  โค้วบุญงาม</t>
  </si>
  <si>
    <t>0861709520</t>
  </si>
  <si>
    <t>นางสาวกำไลทิพย์ เสมสง่า</t>
  </si>
  <si>
    <t>0811742494</t>
  </si>
  <si>
    <t>ชุลีกร  เรือง​ศรี​</t>
  </si>
  <si>
    <t>089-8183503​</t>
  </si>
  <si>
    <t>นางสาวสุดารัตน์ คนตรง</t>
  </si>
  <si>
    <t>0830574924</t>
  </si>
  <si>
    <t>นางศรัญญา  ทองดี</t>
  </si>
  <si>
    <t>0959379810</t>
  </si>
  <si>
    <t>นางสาวชณชนก  นามโสม</t>
  </si>
  <si>
    <t>0824418812</t>
  </si>
  <si>
    <t>นางธนัญชนก บุญเป็ง</t>
  </si>
  <si>
    <t>0894308397</t>
  </si>
  <si>
    <t>นางสาวนันทวัน​ สิงห์สังข์</t>
  </si>
  <si>
    <t>0815489556</t>
  </si>
  <si>
    <t>นางสาวกรรณิกา ชินวิวัฒนผล</t>
  </si>
  <si>
    <t>0865065388</t>
  </si>
  <si>
    <t>นายวรนันท์  วัฒนจินดา</t>
  </si>
  <si>
    <t>0894487380</t>
  </si>
  <si>
    <t>นางสาวปรียารัตน สุวรรณโสภณ</t>
  </si>
  <si>
    <t>0882516542</t>
  </si>
  <si>
    <t>นางกันยรัตน์  ขุนประเสริฐ</t>
  </si>
  <si>
    <t>นางสาวจุฑารัตน์  ศรลักษณ์</t>
  </si>
  <si>
    <t>0851479155</t>
  </si>
  <si>
    <t>นางสาวภาภัสสร พัฒนรักษ์</t>
  </si>
  <si>
    <t>0982644619</t>
  </si>
  <si>
    <t>ชัชชฎา เอี่ยมสูงเนิน</t>
  </si>
  <si>
    <t>0994421565</t>
  </si>
  <si>
    <t>45 โรงเรียนวัดราชโอรส</t>
  </si>
  <si>
    <t>นางรัตนาพร   อรทัย</t>
  </si>
  <si>
    <t>0833583060</t>
  </si>
  <si>
    <t>ภิภพ ฉิมพาลี</t>
  </si>
  <si>
    <t>0892857201</t>
  </si>
  <si>
    <t>44 โรงเรียนมัธยมวัดดาวคนอง</t>
  </si>
  <si>
    <t>ธีระพงษ์ แสงสุข</t>
  </si>
  <si>
    <t>0828375860</t>
  </si>
  <si>
    <t>นายกรกฎ  จันทร์พงษ์</t>
  </si>
  <si>
    <t>0846504689</t>
  </si>
  <si>
    <t>นางสาวนพวรรณ กรุดเพชร</t>
  </si>
  <si>
    <t>ไม่มี</t>
  </si>
  <si>
    <t>0856685436</t>
  </si>
  <si>
    <t>นางสาวเขมศรี  จิรารัตน์</t>
  </si>
  <si>
    <t>0865579079</t>
  </si>
  <si>
    <t>นายศราวุฒิ ไม้แหลม</t>
  </si>
  <si>
    <t>0802893232</t>
  </si>
  <si>
    <t>สุทธิชาติ บุณยทรรพ</t>
  </si>
  <si>
    <t>0924900605</t>
  </si>
  <si>
    <t>นางสาวศุภารัตน์ จันทนะ</t>
  </si>
  <si>
    <t>0972068655</t>
  </si>
  <si>
    <t>นายบุญเชิด - รักษ์สุวรรณ์</t>
  </si>
  <si>
    <t>0623645005</t>
  </si>
  <si>
    <t>นางสาวแก้วใจ  เทียนธรรม</t>
  </si>
  <si>
    <t>0846506590</t>
  </si>
  <si>
    <t>อทิตยา ศรีน้อย</t>
  </si>
  <si>
    <t>0949894835</t>
  </si>
  <si>
    <t>นายคมกริช  น่วมนาม</t>
  </si>
  <si>
    <t>0846812434</t>
  </si>
  <si>
    <t>นางสาวสุทัสสี ทิมปะถัมภ์</t>
  </si>
  <si>
    <t>นางแพรวไพลิน ตรีกูล</t>
  </si>
  <si>
    <t>นางสาวแพรวไพลิน นนทะสี</t>
  </si>
  <si>
    <t>0903133055</t>
  </si>
  <si>
    <t>นางสาวศิรรัตน์  เสตสุบรรณ</t>
  </si>
  <si>
    <t>0860687040</t>
  </si>
  <si>
    <t>รัตน์ใจ ซ้อนเพชร</t>
  </si>
  <si>
    <t>0954516351</t>
  </si>
  <si>
    <t>นางสาวมัทนา  มงคลเมือง</t>
  </si>
  <si>
    <t>0867929550</t>
  </si>
  <si>
    <t>นางสาวมะลิ  มณีด่านจาก</t>
  </si>
  <si>
    <t>0655746486</t>
  </si>
  <si>
    <t>นายภัคพล  ตรังจิระเสถียร</t>
  </si>
  <si>
    <t>0855584949</t>
  </si>
  <si>
    <t>น.ส. ศศิวิมล​  เพิ่มลาภ</t>
  </si>
  <si>
    <t>0944693561​</t>
  </si>
  <si>
    <t>นายศุภนัชญ์   บุญปลอด</t>
  </si>
  <si>
    <t>086074745</t>
  </si>
  <si>
    <t>นางสาวอาทิตตยา พุ่มพิบูลย์</t>
  </si>
  <si>
    <t>0886514654</t>
  </si>
  <si>
    <t>อร่าม ทองมี</t>
  </si>
  <si>
    <t>0836449295</t>
  </si>
  <si>
    <t>นายสมศักดิ์ เทวปฏิคม</t>
  </si>
  <si>
    <t>0850580382</t>
  </si>
  <si>
    <t>นางผกาวดี ศิรินาม</t>
  </si>
  <si>
    <t>0659266441</t>
  </si>
  <si>
    <t>กิตติวุฒิ เจริญรัมย์</t>
  </si>
  <si>
    <t>0879556992</t>
  </si>
  <si>
    <t>นางสาวมนตรา พึ่งไพศาล</t>
  </si>
  <si>
    <t>0897221070</t>
  </si>
  <si>
    <t>นางสาวธมลวรรณ นวลใย</t>
  </si>
  <si>
    <t>091-8157887</t>
  </si>
  <si>
    <t>นายอนุพงศ์ นากรักษา</t>
  </si>
  <si>
    <t>0800758360​</t>
  </si>
  <si>
    <t>นางสาวชนนี ทิพย์วัฒน์</t>
  </si>
  <si>
    <t>0851007633</t>
  </si>
  <si>
    <t>นางสาววาสนา ปู่โรย</t>
  </si>
  <si>
    <t>0928955391</t>
  </si>
  <si>
    <t>นายเพทาย ทองสุข</t>
  </si>
  <si>
    <t>0855198496</t>
  </si>
  <si>
    <t>นางชนธิชา  เศตะพราหมณ์</t>
  </si>
  <si>
    <t>0631959816</t>
  </si>
  <si>
    <t>นางสาวพรรษมล ภิรมย์ศรี</t>
  </si>
  <si>
    <t>0652929423</t>
  </si>
  <si>
    <t>นางพิมผกา ชนะศรี</t>
  </si>
  <si>
    <t>0945947614</t>
  </si>
  <si>
    <t>นายอรรถชัย แสนโคตร</t>
  </si>
  <si>
    <t>0875424015</t>
  </si>
  <si>
    <t>นายณพล เพ็งแป้น</t>
  </si>
  <si>
    <t>0881161411</t>
  </si>
  <si>
    <t>สุเมธ  ผ่านวงศ์</t>
  </si>
  <si>
    <t>0890985571</t>
  </si>
  <si>
    <t>นายพิชัย เหลืองอรุณ</t>
  </si>
  <si>
    <t>0874515416</t>
  </si>
  <si>
    <t>นางขวัญใจ เพชรกล้า</t>
  </si>
  <si>
    <t>0869857994</t>
  </si>
  <si>
    <t>นางสาวจินตนา  ศิลาวงษ์</t>
  </si>
  <si>
    <t>0846462003</t>
  </si>
  <si>
    <t>นางสาวณัฎฐวัลย์  เอี่ยมประดิษฐ์</t>
  </si>
  <si>
    <t>0813527888</t>
  </si>
  <si>
    <t>สิทธิศักดิ์ ดีเสียง</t>
  </si>
  <si>
    <t>0620378269</t>
  </si>
  <si>
    <t>34 โรงเรียนสตรีวัดระฆัง</t>
  </si>
  <si>
    <t>นายกฤษณะ จตุรัตนโชติ</t>
  </si>
  <si>
    <t>0989559525</t>
  </si>
  <si>
    <t>นาย ธราดล รานรินทร์</t>
  </si>
  <si>
    <t>0863391781</t>
  </si>
  <si>
    <t>นายคณพล  สายงาม</t>
  </si>
  <si>
    <t>0816844258</t>
  </si>
  <si>
    <t>นางศุภกานดา แก้วกุลธร</t>
  </si>
  <si>
    <t>นางสาวศุภกานดา จรดล</t>
  </si>
  <si>
    <t>0892121954</t>
  </si>
  <si>
    <t>เพชรินทร์ แทนคำ</t>
  </si>
  <si>
    <t>0801699632</t>
  </si>
  <si>
    <t>ณัฐดนัย สุวรรณสังข์</t>
  </si>
  <si>
    <t>0848525154</t>
  </si>
  <si>
    <t>นางอุบลรัตน์ ชาติสุวรรณ</t>
  </si>
  <si>
    <t>นางสาวอุบลรัตน์ โพธิ์พรม</t>
  </si>
  <si>
    <t>0989942814</t>
  </si>
  <si>
    <t>นางสาวประภัสสร บูรณะกิติ</t>
  </si>
  <si>
    <t>0850252048</t>
  </si>
  <si>
    <t>นางนันธนา    อินทรุกขา</t>
  </si>
  <si>
    <t>นางสาวนันธนา  บุญพุทธ</t>
  </si>
  <si>
    <t>0850486011</t>
  </si>
  <si>
    <t>16 โรงเรียนมัธยมวัดเบญจมบพิตร</t>
  </si>
  <si>
    <t>นายก้องภพ  จุ้ยช่วย</t>
  </si>
  <si>
    <t>0922684809</t>
  </si>
  <si>
    <t>60 โรงเรียนปัญญาวรคุณ</t>
  </si>
  <si>
    <t>นางสาวทฤฒมน  ดาวโชติ</t>
  </si>
  <si>
    <t>0814222205</t>
  </si>
  <si>
    <t xml:space="preserve">นางสาวปุณิกา  เทอดธรรมคุณ </t>
  </si>
  <si>
    <t>0925164045</t>
  </si>
  <si>
    <t>พลวิทย์ กุมภา</t>
  </si>
  <si>
    <t>0850679075</t>
  </si>
  <si>
    <t>นายสมเด็จ  เจริญผล</t>
  </si>
  <si>
    <t>0813759234</t>
  </si>
  <si>
    <t>นางอัปสร  บุญแย้ม</t>
  </si>
  <si>
    <t>0867859733</t>
  </si>
  <si>
    <t>นางวาสนา  บำรุงเมือง</t>
  </si>
  <si>
    <t>0891698948</t>
  </si>
  <si>
    <t>นางสาวมาลาตี ศรีพวงผกาพันธุ์</t>
  </si>
  <si>
    <t>0939062365</t>
  </si>
  <si>
    <t>64 โรงเรียนจันทร์ประดิษฐารามวิทยาคม</t>
  </si>
  <si>
    <t>นางรุวจี  บุญมาศ</t>
  </si>
  <si>
    <t>0830169694</t>
  </si>
  <si>
    <t>นายประทีป  พรัมรัตนพงศ์</t>
  </si>
  <si>
    <t>0890031425</t>
  </si>
  <si>
    <t>อนุสรณ์ เด็ดขาด</t>
  </si>
  <si>
    <t>0863387087</t>
  </si>
  <si>
    <t>นายเด่นพงศ์ ฉัตรสุวรรณ</t>
  </si>
  <si>
    <t>0841386872</t>
  </si>
  <si>
    <t>นางสาวกมลลักษณ์  เกษมุล</t>
  </si>
  <si>
    <t>0802415365</t>
  </si>
  <si>
    <t>นายสมภพ สิมัยนาม</t>
  </si>
  <si>
    <t>0928120855</t>
  </si>
  <si>
    <t>นางชรัญญา   บุญบรรเทิง</t>
  </si>
  <si>
    <t xml:space="preserve">061 826 9648 </t>
  </si>
  <si>
    <t>ว่าที่ ร.ต.คณิตกรณ์  ศรีนิเวศน์</t>
  </si>
  <si>
    <t>0851916524</t>
  </si>
  <si>
    <t>นางสาวศิริขวัญ ผูกจิต</t>
  </si>
  <si>
    <t>0914147522</t>
  </si>
  <si>
    <t>นางสาวสุพรรณี  พาณิชเลิศ</t>
  </si>
  <si>
    <t>0813415287</t>
  </si>
  <si>
    <t>นางสาวรัชนก ศรีเปี่ยม</t>
  </si>
  <si>
    <t>0856642002</t>
  </si>
  <si>
    <t>นายวิจิตร  สมบัติวงศ์</t>
  </si>
  <si>
    <t>089-142-9297</t>
  </si>
  <si>
    <t>นายประสพ  โพธิ์เมือง</t>
  </si>
  <si>
    <t>0860245452</t>
  </si>
  <si>
    <t>นางสาวสุพัชชา ตรงต่อกิจ</t>
  </si>
  <si>
    <t>0963940509</t>
  </si>
  <si>
    <t>นางสาวกิตติกุล ชมสรรเสริญ</t>
  </si>
  <si>
    <t>0844496565</t>
  </si>
  <si>
    <t>นางนิชานันท์  บ้านเนิน</t>
  </si>
  <si>
    <t>0839997950</t>
  </si>
  <si>
    <t>นายปภาณ ชาติเจริญถาวร</t>
  </si>
  <si>
    <t>นายพิทยา ชาติเจริญถาวร</t>
  </si>
  <si>
    <t>0891239872</t>
  </si>
  <si>
    <t>นางสาวดลญา สดแสงจันทร์</t>
  </si>
  <si>
    <t>0971315377</t>
  </si>
  <si>
    <t>นางสาวจินตนา เพิ่มทรัพย์ทวีผล</t>
  </si>
  <si>
    <t>0896622779</t>
  </si>
  <si>
    <t>นางสาวปัทมาพร อัศวโยธิน</t>
  </si>
  <si>
    <t>0952541925</t>
  </si>
  <si>
    <t>นายอภิรักษ์ วรปรียากุล</t>
  </si>
  <si>
    <t>0890573513</t>
  </si>
  <si>
    <t>นางวัชราภา ทองมึ</t>
  </si>
  <si>
    <t>0818436691</t>
  </si>
  <si>
    <t>นางสาวสิริรัตน์ สืบแก้ว</t>
  </si>
  <si>
    <t>0631516623</t>
  </si>
  <si>
    <t>นายมงคล วงศ์พยัคฆ์</t>
  </si>
  <si>
    <t>0850598909</t>
  </si>
  <si>
    <t>นายทศพล เวชกามา</t>
  </si>
  <si>
    <t>0855635441</t>
  </si>
  <si>
    <t>นางจิราภา ภิญโย</t>
  </si>
  <si>
    <t>0886252256</t>
  </si>
  <si>
    <t>นางพุทธิชาต คนอยู่</t>
  </si>
  <si>
    <t>0635328982</t>
  </si>
  <si>
    <t>นายธนกฤต พุ่มมาศ</t>
  </si>
  <si>
    <t>0865240201</t>
  </si>
  <si>
    <t>นางวรัทยา ไชยสงโท</t>
  </si>
  <si>
    <t>0855536989</t>
  </si>
  <si>
    <t>นางสาวจงกล ตั้งตุลานนท์</t>
  </si>
  <si>
    <t>0865371054</t>
  </si>
  <si>
    <t>นางสาวนิศารัตน์ แสงรี</t>
  </si>
  <si>
    <t>0865116388</t>
  </si>
  <si>
    <t>นางสาวอาทิติยา มาลาแวจันทร์</t>
  </si>
  <si>
    <t>0846672320</t>
  </si>
  <si>
    <t>นางสาวจารุณี ไทยทองหลาง</t>
  </si>
  <si>
    <t>0858533864</t>
  </si>
  <si>
    <t>นางจุฑามาศ รุ่งวิถีชัยพร</t>
  </si>
  <si>
    <t>0845462946</t>
  </si>
  <si>
    <t>นายอนันต์ ปิงยศ</t>
  </si>
  <si>
    <t>0841078064</t>
  </si>
  <si>
    <t>นางสาวสุกฤตา อานนท์</t>
  </si>
  <si>
    <t>0622649351</t>
  </si>
  <si>
    <t>นายธนกฤต เส็งหู้</t>
  </si>
  <si>
    <t>0644719889</t>
  </si>
  <si>
    <t>นางสาวเสาวรัตน์ เจริญวรชัย</t>
  </si>
  <si>
    <t>0917789198</t>
  </si>
  <si>
    <t>นางสาวจุฬารัตน์ ดวงแก้ว</t>
  </si>
  <si>
    <t>0875662998</t>
  </si>
  <si>
    <t>นายวรวิทย์ มัคคารมณ์</t>
  </si>
  <si>
    <t>0814373552</t>
  </si>
  <si>
    <t>นางกานต์ทิชา มีหิรัญ</t>
  </si>
  <si>
    <t>นางสาวอุไรวรรณ จันทร์หอม</t>
  </si>
  <si>
    <t>0879136585</t>
  </si>
  <si>
    <t>นางสาวเมนดา จุ้ยบุญมี</t>
  </si>
  <si>
    <t>0626835254</t>
  </si>
  <si>
    <t>นางสาวพรธารา  แสงศรี</t>
  </si>
  <si>
    <t>0909481672</t>
  </si>
  <si>
    <t>นายวุฒินันท์ เรืองเอี่ยม</t>
  </si>
  <si>
    <t>0972924236</t>
  </si>
  <si>
    <t>นางสาวจินดา ผาดศรี</t>
  </si>
  <si>
    <t>0866091875</t>
  </si>
  <si>
    <t>นางฐานิตา  จันทร์ภิวัฒน์</t>
  </si>
  <si>
    <t>0988366519</t>
  </si>
  <si>
    <t>ว่าที่ร้อยโท เอกชัย  เชียงคำ</t>
  </si>
  <si>
    <t>0883303515</t>
  </si>
  <si>
    <t>ว่าที่ร้อยตรี นันทวุฒิ พุ่มอ่ำ</t>
  </si>
  <si>
    <t>0870703610</t>
  </si>
  <si>
    <t>นางสาวสุดารัตน์  สำราญ</t>
  </si>
  <si>
    <t>0826369398</t>
  </si>
  <si>
    <t>นางสาวศิรินันท์  จันใด</t>
  </si>
  <si>
    <t>080-7361646</t>
  </si>
  <si>
    <t>นางผาณิต สุวิยานนท์</t>
  </si>
  <si>
    <t>0897955354</t>
  </si>
  <si>
    <t>นางฐิฏิภรณ์  สุคติศิริอุดม</t>
  </si>
  <si>
    <t>0877948887</t>
  </si>
  <si>
    <t>นายรุ่งศักดิ์  บุญรักษา</t>
  </si>
  <si>
    <t>0863041055</t>
  </si>
  <si>
    <t>ดวงกมล อัชฌาพงศ์</t>
  </si>
  <si>
    <t>0860569441</t>
  </si>
  <si>
    <t>นางสาววันทนา อุทธารัมย์</t>
  </si>
  <si>
    <t>0953514424</t>
  </si>
  <si>
    <t>นางสุธีกานต์ ทัพนาค</t>
  </si>
  <si>
    <t>0811998780</t>
  </si>
  <si>
    <t>นางสาวมัณฑนา วัฒนเสย</t>
  </si>
  <si>
    <t>0870127463</t>
  </si>
  <si>
    <t>นางสาวรัชวรรณ  รัตนโสภณไพศาล</t>
  </si>
  <si>
    <t>0933240907</t>
  </si>
  <si>
    <t>นางสาวเสาวนีย์ นวลน้อย</t>
  </si>
  <si>
    <t>0856873868</t>
  </si>
  <si>
    <t>อภิวรรณ  ขลิบปั้น</t>
  </si>
  <si>
    <t>0837876512</t>
  </si>
  <si>
    <t>นางนันธนา  อินทรุกขา</t>
  </si>
  <si>
    <t>นางสาวรุ่งนภา  ปลาบู่ทอง</t>
  </si>
  <si>
    <t>0628527439</t>
  </si>
  <si>
    <t>นายรชฎ  ลัฐิกา</t>
  </si>
  <si>
    <t>0873302499</t>
  </si>
  <si>
    <t>นายพิเชษฐ์  คุโณภาส</t>
  </si>
  <si>
    <t>0895084150</t>
  </si>
  <si>
    <t>นายสมโภชน์  นาคล้วน</t>
  </si>
  <si>
    <t>0817786330</t>
  </si>
  <si>
    <t>นางสาวจินตนา  บูรณวิชิต</t>
  </si>
  <si>
    <t>0817716377</t>
  </si>
  <si>
    <t>นายขวัญเมือง  สีวอ</t>
  </si>
  <si>
    <t>0936162998</t>
  </si>
  <si>
    <t>นางพักตร์วิภา  สามหมอ</t>
  </si>
  <si>
    <t>0659415264</t>
  </si>
  <si>
    <t>นางสาวกนกลักษณ์  วสีบัวรายณ์</t>
  </si>
  <si>
    <t>0869454236</t>
  </si>
  <si>
    <t>นางอาภรณ์ เบาสูงเนิน</t>
  </si>
  <si>
    <t>0990595463</t>
  </si>
  <si>
    <t>นายกฤษณะ เกษมี</t>
  </si>
  <si>
    <t>0833392034</t>
  </si>
  <si>
    <t>นางณปภัช    ฟักโพธิ์</t>
  </si>
  <si>
    <t>นางจารวี    ฟักโพธิ์</t>
  </si>
  <si>
    <t>0628501523</t>
  </si>
  <si>
    <t>นายภาณุพงษ์  ไชยคง</t>
  </si>
  <si>
    <t>0899706294</t>
  </si>
  <si>
    <t>นายสุรศักดิ์ ลอยใหม่</t>
  </si>
  <si>
    <t>085-8203386</t>
  </si>
  <si>
    <t>นายวิทยา พุ่มยิ้ม</t>
  </si>
  <si>
    <t>0897032982</t>
  </si>
  <si>
    <t>22 โรงเรียนสันติราษฎร์วิทยาลัย</t>
  </si>
  <si>
    <t>ณัฐณิชา แสงเรือง</t>
  </si>
  <si>
    <t>0864020102</t>
  </si>
  <si>
    <t>นางสาวสุวิมล พรนิคม</t>
  </si>
  <si>
    <t>ช้างแจ้ง</t>
  </si>
  <si>
    <t>0806568289</t>
  </si>
  <si>
    <t>นายสุกิจ  ประเสริฐกลิ่น</t>
  </si>
  <si>
    <t>0815825272</t>
  </si>
  <si>
    <t>นายวิวัฒน์ ทัศวา</t>
  </si>
  <si>
    <t>0950959229</t>
  </si>
  <si>
    <t>ปราณิศา พูลลมัย</t>
  </si>
  <si>
    <t>0897860492</t>
  </si>
  <si>
    <t>ณรงค์ศักดิ์  พูลลมัย</t>
  </si>
  <si>
    <t>0867530986</t>
  </si>
  <si>
    <t>นางสาวกิตติมา  อนันต์กีรติการ</t>
  </si>
  <si>
    <t>0991766108/0640095529</t>
  </si>
  <si>
    <t>นางสาวจารุวรรณ ยิ้มจันทร์</t>
  </si>
  <si>
    <t>0877683474</t>
  </si>
  <si>
    <t>สุวิษา จูเจี่ย</t>
  </si>
  <si>
    <t>0840168784</t>
  </si>
  <si>
    <t>นางประภาพรรณ  ชูชาติ</t>
  </si>
  <si>
    <t>0860246037</t>
  </si>
  <si>
    <t>นายอุรุพงษ์ บุญญา​ผลา</t>
  </si>
  <si>
    <t>0937955516</t>
  </si>
  <si>
    <t>นางสาวอรุณรัตน์ คงอยู่</t>
  </si>
  <si>
    <t>0818081369</t>
  </si>
  <si>
    <t>นางสาวผจงจิต จำนงค์สุทธิ์</t>
  </si>
  <si>
    <t>0896894045</t>
  </si>
  <si>
    <t>นางสาวเปรมจิต คล้ายแก้ว</t>
  </si>
  <si>
    <t>นางเปรมจิต ปักกาเล</t>
  </si>
  <si>
    <t>0868993036</t>
  </si>
  <si>
    <t>นางนฤมล นิลพันธ์</t>
  </si>
  <si>
    <t>นางสาวสุมนา  แทนบุญช่วย</t>
  </si>
  <si>
    <t>0849094955</t>
  </si>
  <si>
    <t>กมลรัตน์ จันทอง</t>
  </si>
  <si>
    <t>0833016628</t>
  </si>
  <si>
    <t>นายปริญญา เย็นนรินทร์</t>
  </si>
  <si>
    <t>0968802135</t>
  </si>
  <si>
    <t>10 โรงเรียนสายปัญญา ในพระบรมราชินูปถัมภ์</t>
  </si>
  <si>
    <t>นางประนอม  ผ่องราษี</t>
  </si>
  <si>
    <t>0994199019</t>
  </si>
  <si>
    <t>นุชสุคนธ์ ปานแดง</t>
  </si>
  <si>
    <t>0897081278</t>
  </si>
  <si>
    <t>นางสาวกานต์ธิดา​ แก้วกาม</t>
  </si>
  <si>
    <t>0949626463</t>
  </si>
  <si>
    <t>นางสาวจารุวรรณ  กุลดิษธรรม</t>
  </si>
  <si>
    <t>0983955635</t>
  </si>
  <si>
    <t>นางสายชล  มัคคารมณ์</t>
  </si>
  <si>
    <t>สายชล  รัตนพันธ์</t>
  </si>
  <si>
    <t>0897650529</t>
  </si>
  <si>
    <t xml:space="preserve">นางสาวนิภาธร มุลกุณี </t>
  </si>
  <si>
    <t>0936255461</t>
  </si>
  <si>
    <t>นายบรรจบ  คำเพราะ</t>
  </si>
  <si>
    <t>0623919738</t>
  </si>
  <si>
    <t>นางสาวพัชรินทร์  ณ สมบูรณ์</t>
  </si>
  <si>
    <t>0814034213, 0894935291</t>
  </si>
  <si>
    <t>นายสง่า   จิตรกลาง</t>
  </si>
  <si>
    <t>082-6842721</t>
  </si>
  <si>
    <t>นายธีรภัทร์  อินธิแสง</t>
  </si>
  <si>
    <t>0631909327</t>
  </si>
  <si>
    <t>นางชญานิศ รุ่งเรือง</t>
  </si>
  <si>
    <t>0899962653</t>
  </si>
  <si>
    <t>นางสาวลลิตา  บินรามัน</t>
  </si>
  <si>
    <t>นางลลิตา  สาและ</t>
  </si>
  <si>
    <t>0870442670</t>
  </si>
  <si>
    <t>นายอัครเดช หนูจันทร์</t>
  </si>
  <si>
    <t>0819151610</t>
  </si>
  <si>
    <t>ศิวพงษ์   แสงนอก</t>
  </si>
  <si>
    <t>0659506095</t>
  </si>
  <si>
    <t>นางสาววนิดา  แย้มยืนสุข</t>
  </si>
  <si>
    <t>นางสาวชัชนันท์อร  แย้มยืนสุข</t>
  </si>
  <si>
    <t>0823947936</t>
  </si>
  <si>
    <t>นางสาวณัฏฐ์ชญาภา เดี่ยวยิ่งเจริญ</t>
  </si>
  <si>
    <t>นางสาวภัทรา เดี่ยวยิ่งเจริญ</t>
  </si>
  <si>
    <t>0918192062</t>
  </si>
  <si>
    <t>นายสุรจักริ์  แก้วม่วง</t>
  </si>
  <si>
    <t>0865008937</t>
  </si>
  <si>
    <t>นางกนกวรรณ  แก้วม่วง</t>
  </si>
  <si>
    <t>0863302897</t>
  </si>
  <si>
    <t>นางสาวจิราภรณ์ บุตรราช</t>
  </si>
  <si>
    <t>0918421409</t>
  </si>
  <si>
    <t>ชมธิษา  ภัทรกุลธนิน</t>
  </si>
  <si>
    <t>จันทร์จีรา  ทรัพย์ร่มเย็น</t>
  </si>
  <si>
    <t>0839824993</t>
  </si>
  <si>
    <t>นางสาวณัฐกนา จิตรแห่ง</t>
  </si>
  <si>
    <t>0863423766</t>
  </si>
  <si>
    <t>นางสาวปานจันทร์ ปล้องทอง</t>
  </si>
  <si>
    <t>0898156991</t>
  </si>
  <si>
    <t>นางสาวพุทธชาติ  เรืองฤทธิ์</t>
  </si>
  <si>
    <t>0951630444</t>
  </si>
  <si>
    <t>วรรณธนา จิรมหาศาล</t>
  </si>
  <si>
    <t>0851472268</t>
  </si>
  <si>
    <t>นางสาวนงนุช  จันทร์แฟง</t>
  </si>
  <si>
    <t>0813299713</t>
  </si>
  <si>
    <t>นางสาวชุติมา ศรีไกรสิทธิ์</t>
  </si>
  <si>
    <t>0867333536</t>
  </si>
  <si>
    <t>นายสุรเดช  ปักปิ่น</t>
  </si>
  <si>
    <t>0839860702</t>
  </si>
  <si>
    <t>จริญญา ปรีชาวิภาษ</t>
  </si>
  <si>
    <t>0844488452</t>
  </si>
  <si>
    <t>นางสาวเกวลิน อังคณากร</t>
  </si>
  <si>
    <t>0949519719</t>
  </si>
  <si>
    <t>นายชาญวุฒิ ทองจันทร์</t>
  </si>
  <si>
    <t>0889797499</t>
  </si>
  <si>
    <t>นางสาวมาริสา นุงอาหลี</t>
  </si>
  <si>
    <t>0843843550</t>
  </si>
  <si>
    <t>นางสาวรัตติยา กาญจนพิบูลย์</t>
  </si>
  <si>
    <t>089-791-5764</t>
  </si>
  <si>
    <t>นางสุรินทร์ เชิดฉาย</t>
  </si>
  <si>
    <t>0863868219</t>
  </si>
  <si>
    <t>เศวตฉัตร บุญภิละ</t>
  </si>
  <si>
    <t>0957637444</t>
  </si>
  <si>
    <t>น.ส.พัชราภรณ์  บุญธรรม</t>
  </si>
  <si>
    <t>0958952968</t>
  </si>
  <si>
    <t>นายธนบดี อินหาดกรวด</t>
  </si>
  <si>
    <t>0957793696</t>
  </si>
  <si>
    <t>วฤณภัส แหวนวิเศษ</t>
  </si>
  <si>
    <t>0661599397</t>
  </si>
  <si>
    <t>นางรุ่งนภา  วิสิฐจิรากร</t>
  </si>
  <si>
    <t>0810308915</t>
  </si>
  <si>
    <t>นางสาวเยาวรี หน่อนาคำ</t>
  </si>
  <si>
    <t>085-6648264</t>
  </si>
  <si>
    <t>นางสาวณัฐพร สุวรรณประดิษฐ์</t>
  </si>
  <si>
    <t>0635966956</t>
  </si>
  <si>
    <t>61 โรงเรียนวัดรางบัว</t>
  </si>
  <si>
    <t>นางสาวฐานิกา  ผมรี</t>
  </si>
  <si>
    <t>0944814251</t>
  </si>
  <si>
    <t>ทูล บุญโสภิณ</t>
  </si>
  <si>
    <t>0869150214</t>
  </si>
  <si>
    <t>ดร.สุประวีณ์  ทิพย์โพธิ์</t>
  </si>
  <si>
    <t>0982854145</t>
  </si>
  <si>
    <t>นางอมรา คุ้มจันอัด</t>
  </si>
  <si>
    <t>0890704247</t>
  </si>
  <si>
    <t>นายสัญชัย​ เงางาม​</t>
  </si>
  <si>
    <t>0864136238</t>
  </si>
  <si>
    <t>นายเตวิทย์  ชูศักดิ์</t>
  </si>
  <si>
    <t>0860614144</t>
  </si>
  <si>
    <t>นางสาวบังอร พรพิรุณโรจน์</t>
  </si>
  <si>
    <t>0969821118</t>
  </si>
  <si>
    <t>12 โรงเรียนโยธินบูรณะ</t>
  </si>
  <si>
    <t>นางสาวพิชญา สัตยาทร</t>
  </si>
  <si>
    <t>0894799777</t>
  </si>
  <si>
    <t>นางกัญธศิณุวัน เกิดประวีพัส</t>
  </si>
  <si>
    <t>นางวัชรา ทิศกลาง  และ นางวัชรา เกิดประภาส</t>
  </si>
  <si>
    <t>0824409897</t>
  </si>
  <si>
    <t>นายไพรัตน์ ฮงทอง</t>
  </si>
  <si>
    <t>0956688113</t>
  </si>
  <si>
    <t>นายอนวัช ไข่ขาว</t>
  </si>
  <si>
    <t>061-9865654</t>
  </si>
  <si>
    <t>7 โรงเรียนวัดราชบพิธ</t>
  </si>
  <si>
    <t>นายธนเดช กิจศุภไพศาล</t>
  </si>
  <si>
    <t>0988598836</t>
  </si>
  <si>
    <t>นายปวิชญา เนียมคำ</t>
  </si>
  <si>
    <t>0614232350</t>
  </si>
  <si>
    <t>นายวาสน์ สุวรรณเวช</t>
  </si>
  <si>
    <t>0850609318</t>
  </si>
  <si>
    <t>นายศรัณย์ วงศ์จาตุรนต์</t>
  </si>
  <si>
    <t>0933245655</t>
  </si>
  <si>
    <t>นายภาณุภัทร ลิ้มจำรูญ</t>
  </si>
  <si>
    <t>0962519953</t>
  </si>
  <si>
    <t>นางสาวสุธิมา สร้อยสิงห์</t>
  </si>
  <si>
    <t>0971463987</t>
  </si>
  <si>
    <t>นางสาวมนทิรา เดชชนะขจรสุข</t>
  </si>
  <si>
    <t>0815524258</t>
  </si>
  <si>
    <t>พิมพ์ตะวัน  ศรีสาคร</t>
  </si>
  <si>
    <t>จินดารัตน์  โพ๊ะสูงเนิน</t>
  </si>
  <si>
    <t>0805507666</t>
  </si>
  <si>
    <t>นายกษิตสันต์​  ลีอำนนต์กุล</t>
  </si>
  <si>
    <t>นายประเสริฐ​   ลีอำนนต์กุล</t>
  </si>
  <si>
    <t>0814393766</t>
  </si>
  <si>
    <t>นางสาววรพรรณ กอจิรัฐิติกาล</t>
  </si>
  <si>
    <t>0629351923</t>
  </si>
  <si>
    <t>นวลจันทร์ ชัยวณิชยา</t>
  </si>
  <si>
    <t>0870103569</t>
  </si>
  <si>
    <t>ณิชชา อุทัยวัฒนะ</t>
  </si>
  <si>
    <t>095-5629564</t>
  </si>
  <si>
    <t>ณฐพล หาญตะล่อม</t>
  </si>
  <si>
    <t>0819361639</t>
  </si>
  <si>
    <t>นายณฐพรรษ  พู่พวง</t>
  </si>
  <si>
    <t>0863434561</t>
  </si>
  <si>
    <t>วิทวัส ศรีบัณฑิตมงคล</t>
  </si>
  <si>
    <t>0814819581</t>
  </si>
  <si>
    <t>นางสาวหฤทัย  เปี้ยนสีทอง</t>
  </si>
  <si>
    <t>0825714220</t>
  </si>
  <si>
    <t>นายบุญชู  กล้าแข็ง</t>
  </si>
  <si>
    <t>0896637990</t>
  </si>
  <si>
    <t>นางชาลิตา บวรรับพร</t>
  </si>
  <si>
    <t>0870192365</t>
  </si>
  <si>
    <t>ปทุมรัตน์  อาวุโสสกุล</t>
  </si>
  <si>
    <t>0817555128</t>
  </si>
  <si>
    <t>นายศิวาวุฒิ รัตนะ</t>
  </si>
  <si>
    <t>0899216631</t>
  </si>
  <si>
    <t>37 โรงเรียนโพธิสารพิทยากร</t>
  </si>
  <si>
    <t>นายยุทธศักดิ์ สว่างสมุทรชัย</t>
  </si>
  <si>
    <t>0808965199</t>
  </si>
  <si>
    <t>นายอาทิตย์ จิตร​มั่น</t>
  </si>
  <si>
    <t>0988255614</t>
  </si>
  <si>
    <t>ว่าที่ร้อยโทอภิชาติ ยิ่งสกุล</t>
  </si>
  <si>
    <t>0815556128</t>
  </si>
  <si>
    <t>นางดรุณี เทพจันทร์</t>
  </si>
  <si>
    <t>0621951469</t>
  </si>
  <si>
    <t>39 โรงเรียนทีปังกรวิทยาพัฒน์ (วัดน้อยใน) ในพระราชูปถัมภ์ฯ</t>
  </si>
  <si>
    <t>ว่าที่ร้อยตรีหญิงพรทิพย์ การสมทบ</t>
  </si>
  <si>
    <t>ว่าที่ร้อยตรีหญิงภรณ์ทิพย์ กลิ่นเพ็ชร์</t>
  </si>
  <si>
    <t>0825523695</t>
  </si>
  <si>
    <t>นายสมเด็จ เจริญผล</t>
  </si>
  <si>
    <t>0618545549</t>
  </si>
  <si>
    <t>นางสาวประพาฬรัตน์  เลิศเกษม</t>
  </si>
  <si>
    <t>0654165392</t>
  </si>
  <si>
    <t>นายธวัชชัย  เค้ามูล</t>
  </si>
  <si>
    <t>0873601229</t>
  </si>
  <si>
    <t>นส.ณิชาภา  ดอนกันหา</t>
  </si>
  <si>
    <t>นส.อุบล   บุญเรือน</t>
  </si>
  <si>
    <t>0991304449</t>
  </si>
  <si>
    <t>นางสาวสุภาภรณ์  สุดแสวง</t>
  </si>
  <si>
    <t>0863632663</t>
  </si>
  <si>
    <t>นางสาววิภารัตน์ เขียวศาสตร์</t>
  </si>
  <si>
    <t>0834475836</t>
  </si>
  <si>
    <t>นายฐิตวันต์ วนาศิลป์ศิริววงศ์</t>
  </si>
  <si>
    <t>086-3935446</t>
  </si>
  <si>
    <t>41 โรงเรียนสุวรรณพลับพลาพิทยาคม</t>
  </si>
  <si>
    <t>นายโอภาส จอมสายศรี</t>
  </si>
  <si>
    <t>0982890225</t>
  </si>
  <si>
    <t>23 โรงเรียนมัธยมวัดมกุฏกษัตริย์</t>
  </si>
  <si>
    <t>นางสาวสุนิสา ชาวขมิ้น</t>
  </si>
  <si>
    <t>0879776542</t>
  </si>
  <si>
    <t>นางสาวรังสิยา พวงจิตร</t>
  </si>
  <si>
    <t>0858019751</t>
  </si>
  <si>
    <t>นางสาวดุษฎี เทพนนท์กลาง</t>
  </si>
  <si>
    <t>0982538550</t>
  </si>
  <si>
    <t>นางสาวรัชนี  ศรีทับทิม</t>
  </si>
  <si>
    <t>0853266226</t>
  </si>
  <si>
    <t>นางสาวรุจิภา  สายสุข</t>
  </si>
  <si>
    <t>0830223820</t>
  </si>
  <si>
    <t>นางสาวศศิวิมล  เกษเจริญ</t>
  </si>
  <si>
    <t>นางศศิวิมล  เขียวนอก</t>
  </si>
  <si>
    <t>0625947328</t>
  </si>
  <si>
    <t>นางสาวพัชรินทร์  รุ่งสว่าง</t>
  </si>
  <si>
    <t>0969373351</t>
  </si>
  <si>
    <t>น.ส.ปรางฉาย คชศิลา</t>
  </si>
  <si>
    <t>0621562355</t>
  </si>
  <si>
    <t>นายชูเกียรติ  ตันติเวชการวงศ์</t>
  </si>
  <si>
    <t>0895356143</t>
  </si>
  <si>
    <t>40 โรงเรียนทีปังกรวิทยาพัฒน์ (ทวีวัฒนา) ในพระราชูปถัมภ์ฯ</t>
  </si>
  <si>
    <t>สุกัญญา ฉิมพนาม</t>
  </si>
  <si>
    <t>0619916351</t>
  </si>
  <si>
    <t>ศิวพงษ์  ไพรัตน์</t>
  </si>
  <si>
    <t>สมจิตต์  ไพรัตน์</t>
  </si>
  <si>
    <t>0947847117</t>
  </si>
  <si>
    <t>นายนพคุณ มีมานะ</t>
  </si>
  <si>
    <t>0810311660</t>
  </si>
  <si>
    <t>นายเอกชัย ณ ประสิทธิ์</t>
  </si>
  <si>
    <t>0866861752</t>
  </si>
  <si>
    <t>นางสาวอัญชนา  อินทโชติ</t>
  </si>
  <si>
    <t>0806272290</t>
  </si>
  <si>
    <t>นายอิทธิพล ชัยเดโช</t>
  </si>
  <si>
    <t>0949569896</t>
  </si>
  <si>
    <t>นายจรัล  จินจาคาม</t>
  </si>
  <si>
    <t>0994161912</t>
  </si>
  <si>
    <t>นางสาววรรณิกา อยู่สุข</t>
  </si>
  <si>
    <t>0882670469</t>
  </si>
  <si>
    <t>นางวรรณภา อินทรีเนตร</t>
  </si>
  <si>
    <t>086-1073244</t>
  </si>
  <si>
    <t>มนัญญา  มาบางยาง</t>
  </si>
  <si>
    <t>0955471234</t>
  </si>
  <si>
    <t>57 โรงเรียนทวีธาภิเศก บางขุนเทียน</t>
  </si>
  <si>
    <t>ณัฐกฤตา กิจแก้ว</t>
  </si>
  <si>
    <t>0945508474</t>
  </si>
  <si>
    <t>นางสาวทักษิณา เกื้อสกุล</t>
  </si>
  <si>
    <t>นางสาวทักษิณา เพชรรัตน์</t>
  </si>
  <si>
    <t>0890021545</t>
  </si>
  <si>
    <t>นายวชิระ ตั้งประสาทสุข</t>
  </si>
  <si>
    <t>0899225666</t>
  </si>
  <si>
    <t>นางสาวอิงฟ้า ประยูรสุข</t>
  </si>
  <si>
    <t>081-775-0436</t>
  </si>
  <si>
    <t>นายอิทธิโชติ ลิ่มสกุล</t>
  </si>
  <si>
    <t>0898162541</t>
  </si>
  <si>
    <t>นายมงคล มะเมียทอง</t>
  </si>
  <si>
    <t>0892055689</t>
  </si>
  <si>
    <t>นางศิริณทิพย์  ฉันทะวิริยะกิจ</t>
  </si>
  <si>
    <t>นางสาวศิรินาฏย์  เรืองประพันธ์</t>
  </si>
  <si>
    <t>0881951499</t>
  </si>
  <si>
    <t>นายณรงค์ศักดิ์  คิ้วอำไพ</t>
  </si>
  <si>
    <t>0867047247</t>
  </si>
  <si>
    <t>นางฤชามน อัครภัทรนิธิ</t>
  </si>
  <si>
    <t>นางสุพัตรา พวงมาลี</t>
  </si>
  <si>
    <t>0986326622</t>
  </si>
  <si>
    <t>นางสาวสรัลลักษณ์​ วิชิตถาวรชัย</t>
  </si>
  <si>
    <t>0979519151​</t>
  </si>
  <si>
    <t>มนัส  ประเสริฐสวัสดิ์</t>
  </si>
  <si>
    <t>0819866660</t>
  </si>
  <si>
    <t>ภานุวัฒน์ ฉัตรวงศ์วิริยะ</t>
  </si>
  <si>
    <t>0801948332</t>
  </si>
  <si>
    <t>นายทรงเกียรติ มณีโชติชุติมา</t>
  </si>
  <si>
    <t>0864081369</t>
  </si>
  <si>
    <t>อัญชานา นิ่มอนุสสรณ์กุล</t>
  </si>
  <si>
    <t>0867899883</t>
  </si>
  <si>
    <t>นางสาววิภาดา  มีอำมาตร</t>
  </si>
  <si>
    <t>0874884774</t>
  </si>
  <si>
    <t>นางสาวปริภร  วิรุณพันธ์</t>
  </si>
  <si>
    <t>นางสาววรสุดา  วิรุณพันธ์</t>
  </si>
  <si>
    <t>0970533723</t>
  </si>
  <si>
    <t>นายอภิเชน  เหล่าเจริญ</t>
  </si>
  <si>
    <t>095-641-9699</t>
  </si>
  <si>
    <t>นายศิริธรรม หอมกลิ่น</t>
  </si>
  <si>
    <t>0922767849</t>
  </si>
  <si>
    <t>นายปิยวงษ์ บางปา</t>
  </si>
  <si>
    <t>0890685752</t>
  </si>
  <si>
    <t>นางสาวมยุรี  วังสะจันทานนท์</t>
  </si>
  <si>
    <t>นางสาวมยุรี  ศิริคำ</t>
  </si>
  <si>
    <t>0970674999</t>
  </si>
  <si>
    <t>38 โรงเรียนมหรรณพาราม</t>
  </si>
  <si>
    <t xml:space="preserve">นายวโรตนม์	นินนาทวัฒนาอุดม  </t>
  </si>
  <si>
    <t xml:space="preserve">โสภณ	ศรีคำภา   </t>
  </si>
  <si>
    <t>084-334-7557</t>
  </si>
  <si>
    <t>นายรณฤทธิ์ พิมพ์บึง</t>
  </si>
  <si>
    <t>0846958087</t>
  </si>
  <si>
    <t xml:space="preserve">กานต์รวี		ช่วยหนู	</t>
  </si>
  <si>
    <t>094-486-6516</t>
  </si>
  <si>
    <t>นายคะเณศร์  สมรัตน์</t>
  </si>
  <si>
    <t>0902769045</t>
  </si>
  <si>
    <t>นางรจเรข   ปิ่นทอง</t>
  </si>
  <si>
    <t>087-773-0197</t>
  </si>
  <si>
    <t>นางศิรินนภา พรนภดล</t>
  </si>
  <si>
    <t>0951646444</t>
  </si>
  <si>
    <t>43 โรงเรียนธนบุรีวรเทพีพลารักษ์</t>
  </si>
  <si>
    <t>นายคนึง  เดชแสงศรี</t>
  </si>
  <si>
    <t>0871043009</t>
  </si>
  <si>
    <t>นางดาวใจ แก้วอัคฮาด</t>
  </si>
  <si>
    <t>นางสาวดาวใจ นาจาน</t>
  </si>
  <si>
    <t>0816514826</t>
  </si>
  <si>
    <t>นายธีรธร วิศวปติ</t>
  </si>
  <si>
    <t>0814822584</t>
  </si>
  <si>
    <t>นางหงษ์ฟ้า พานแก้ว</t>
  </si>
  <si>
    <t>0855925945</t>
  </si>
  <si>
    <t>นายจำรัส อนันต์กลยุทธ์</t>
  </si>
  <si>
    <t>0897624891</t>
  </si>
  <si>
    <t>นางประสิทธิ์ เมืองชมพู</t>
  </si>
  <si>
    <t>0898114078</t>
  </si>
  <si>
    <t>นางสาวเอมิกา สุวรรณหิตาทร</t>
  </si>
  <si>
    <t>099-6098168</t>
  </si>
  <si>
    <t>นางสาวเสาวภา  เขมะสมบูรณ์</t>
  </si>
  <si>
    <t>0830199696</t>
  </si>
  <si>
    <t>นายอำพร  ดวงวาม</t>
  </si>
  <si>
    <t>0868029568</t>
  </si>
  <si>
    <t>นางสาวศุภิสรา กุมาทะ</t>
  </si>
  <si>
    <t>0804340323</t>
  </si>
  <si>
    <t>นางสาวดลฤดี ปัสสา</t>
  </si>
  <si>
    <t>0878412576</t>
  </si>
  <si>
    <t>นางสาวชุติมา ฮิมวาส</t>
  </si>
  <si>
    <t>08-3833-0303</t>
  </si>
  <si>
    <t>นางสาวสุธิศา ศรีอันยู้</t>
  </si>
  <si>
    <t>0875050207</t>
  </si>
  <si>
    <t>นางสาวกมลภรณ์  คุ้มสุภา</t>
  </si>
  <si>
    <t>0958267537</t>
  </si>
  <si>
    <t>สมศรี​ บุญญานิตย์</t>
  </si>
  <si>
    <t>0868845799</t>
  </si>
  <si>
    <t>นางสาวกรรณ์ชลิกา  ชัยสุวรรณ</t>
  </si>
  <si>
    <t>0841244199</t>
  </si>
  <si>
    <t xml:space="preserve">นายนนทน์ ฤทธิเลิศ </t>
  </si>
  <si>
    <t>0863740853</t>
  </si>
  <si>
    <t>นางวรดา  ศรีอ่อน</t>
  </si>
  <si>
    <t xml:space="preserve">นางสาววรดา  ชลวิโรจน์ </t>
  </si>
  <si>
    <t>0892044212</t>
  </si>
  <si>
    <t>นางสาวณฐพร ชาวพงษ์</t>
  </si>
  <si>
    <t>นางสาววิไลภรณ์ ชาวพงษ์</t>
  </si>
  <si>
    <t>0853568928</t>
  </si>
  <si>
    <t>นางสาวธารทิพย์  จังอินทร์</t>
  </si>
  <si>
    <t>0952549928</t>
  </si>
  <si>
    <t>นางจุฑารัตน์  สมบูรณ์หิรัญ</t>
  </si>
  <si>
    <t>0889853522</t>
  </si>
  <si>
    <t>นาสาวชบา  ภูจอมแก้ว</t>
  </si>
  <si>
    <t>0910857243</t>
  </si>
  <si>
    <t>นายกัณฐ  สมหวัง</t>
  </si>
  <si>
    <t>นายกัณฐ์  สมหวัง</t>
  </si>
  <si>
    <t>0848797609</t>
  </si>
  <si>
    <t>ดาริณี. กาญจนเตมีย์</t>
  </si>
  <si>
    <t>0656216765</t>
  </si>
  <si>
    <t>นางสาวเกศวลี แคนสิงห์</t>
  </si>
  <si>
    <t>0868879602</t>
  </si>
  <si>
    <t>นางรุ่งฤดี อภิชัยสุขสกุล</t>
  </si>
  <si>
    <t>0816316225</t>
  </si>
  <si>
    <t>นายศุภชัย กิ่งรัตน์</t>
  </si>
  <si>
    <t>0871076038</t>
  </si>
  <si>
    <t>วิชาญ  ทัศนัย</t>
  </si>
  <si>
    <t>0972754964</t>
  </si>
  <si>
    <t>ดารัตน์  หนูทอง</t>
  </si>
  <si>
    <t>0847440969</t>
  </si>
  <si>
    <t>นายวิญญู  คงสถิตย์</t>
  </si>
  <si>
    <t>089 924 7769</t>
  </si>
  <si>
    <t>นางไพริน นิลกลาง</t>
  </si>
  <si>
    <t>0871516029</t>
  </si>
  <si>
    <t>นายสุทธิเดช ไกรนรา</t>
  </si>
  <si>
    <t>0945480916</t>
  </si>
  <si>
    <t>นางสาววันเพ็ญ  พึ่งวารี</t>
  </si>
  <si>
    <t>0934514694</t>
  </si>
  <si>
    <t>นางสาวขวัญจิตร  ชำนาญกุล</t>
  </si>
  <si>
    <t>0879595901</t>
  </si>
  <si>
    <t>นางสาวภาวิณี  พุทธพฤกษ์</t>
  </si>
  <si>
    <t>0969241659</t>
  </si>
  <si>
    <t>วราภรณ์  เนรมิตพานิชย์</t>
  </si>
  <si>
    <t>0865062677</t>
  </si>
  <si>
    <t>นางสาวเสาวลักษณ์ ทักษิณากุล</t>
  </si>
  <si>
    <t>0994426911</t>
  </si>
  <si>
    <t>นางสาวณัฐสุรีย์  อุดมณ์มนตรี</t>
  </si>
  <si>
    <t>นางสาวอุไรรักษ์  อุดมณ์มนตรี</t>
  </si>
  <si>
    <t>0917179994</t>
  </si>
  <si>
    <t>นายนนทน์ ฤทธิเลิศ</t>
  </si>
  <si>
    <t>ประวีณา  สุทธิโพธิ์</t>
  </si>
  <si>
    <t>0995359144</t>
  </si>
  <si>
    <t>นายสุทธิพงศ์ อาศิรพจน์</t>
  </si>
  <si>
    <t>0891518337</t>
  </si>
  <si>
    <t>วิชานุ  สุทธิโพธิ์</t>
  </si>
  <si>
    <t>0816130911</t>
  </si>
  <si>
    <t>นาย นิกร คำแดง</t>
  </si>
  <si>
    <t>0807771400</t>
  </si>
  <si>
    <t>เบญจมาภรณ์ช้างเผือก  (บุรุษ)</t>
  </si>
  <si>
    <t>นางวาสนา  นาครัตน์</t>
  </si>
  <si>
    <t>0855646699</t>
  </si>
  <si>
    <t>นายชวนชัย​ วรรณสิทธิ์</t>
  </si>
  <si>
    <t>087-0989836​</t>
  </si>
  <si>
    <t>นายวิโรจน์  สายบุญมี</t>
  </si>
  <si>
    <t>0813552117</t>
  </si>
  <si>
    <t>นางสาวหทัยรัตน์ เรณุมาน</t>
  </si>
  <si>
    <t>0831671824</t>
  </si>
  <si>
    <t>นางสาวสมพร พรประสิทธิ์</t>
  </si>
  <si>
    <t>0898820505</t>
  </si>
  <si>
    <t>นายสินชัย อยู่แฉ่ง</t>
  </si>
  <si>
    <t>0890572516</t>
  </si>
  <si>
    <t>เสาวลักษณ์ คงทน</t>
  </si>
  <si>
    <t>0805812587</t>
  </si>
  <si>
    <t>นางอภิรดี   วัศราติยานนท์</t>
  </si>
  <si>
    <t>0846474649</t>
  </si>
  <si>
    <t>นางสาวผกายมาศ เหมชูเกียรตื</t>
  </si>
  <si>
    <t>0890625663</t>
  </si>
  <si>
    <t>นายปศาสตร์   ต้นทอง</t>
  </si>
  <si>
    <t>0993219619</t>
  </si>
  <si>
    <t>นางสาววรรณวรุณ อินปักดี</t>
  </si>
  <si>
    <t>0959488503</t>
  </si>
  <si>
    <t>กฤษณา  ประชากุล</t>
  </si>
  <si>
    <t>0908871566</t>
  </si>
  <si>
    <t>นางสาววิลาสินี ทวีผดุง</t>
  </si>
  <si>
    <t>0813090393</t>
  </si>
  <si>
    <t>นายชนม์นิธิศ เที่ยงภิญญานันท์</t>
  </si>
  <si>
    <t>0829942259</t>
  </si>
  <si>
    <t>นางสาวจตุพร ปักเคระกา</t>
  </si>
  <si>
    <t>0816859399</t>
  </si>
  <si>
    <t>นายธวัชชัย สุขล้อม</t>
  </si>
  <si>
    <t>0992832883</t>
  </si>
  <si>
    <t>นางสาวฤดีวรรณ  มาดีกุล</t>
  </si>
  <si>
    <t>0859538887</t>
  </si>
  <si>
    <t>กัญญ์วรา  ประดิษฐสุวรรณ์</t>
  </si>
  <si>
    <t>กัญญ์วรา ผลเจริญ</t>
  </si>
  <si>
    <t>0838068275</t>
  </si>
  <si>
    <t>นางเพชรรัตดา  เทพพิทักษ์</t>
  </si>
  <si>
    <t>064 - 619 - 5362</t>
  </si>
  <si>
    <t xml:space="preserve">  นางเพชรรัตดา  เทพพิทักษ์</t>
  </si>
  <si>
    <t>064-619-5362</t>
  </si>
  <si>
    <t>นายเกียรติพงษ์ นุ่มแนบ</t>
  </si>
  <si>
    <t>0616149453</t>
  </si>
  <si>
    <t>อัยยรัฐ กาฬดิษย์</t>
  </si>
  <si>
    <t>0866888997</t>
  </si>
  <si>
    <t>ฐิติรัตน์  ศรแก้ว</t>
  </si>
  <si>
    <t>0824615156</t>
  </si>
  <si>
    <t>0982595615</t>
  </si>
  <si>
    <t>24 โรงเรียนวัดน้อยนพคุณ</t>
  </si>
  <si>
    <t>นางสาวสุภัคษา  สรรพคุณ</t>
  </si>
  <si>
    <t>0923514669</t>
  </si>
  <si>
    <t>นายจตุพร สวัสดี</t>
  </si>
  <si>
    <t>0870305021</t>
  </si>
  <si>
    <t>นางสาวหทัยรัตน์ รำพึงจิตต์</t>
  </si>
  <si>
    <t>0649351551</t>
  </si>
  <si>
    <t>ว่าที่ร้อยตรีรัชชานนท์  น้อมรับพร</t>
  </si>
  <si>
    <t>0659962414</t>
  </si>
  <si>
    <t xml:space="preserve">นางสาวสุภาวดี  คำนาดี </t>
  </si>
  <si>
    <t xml:space="preserve">ตำแหน่งศึกษานิเทศก์  สพม.กท1 ข้อมูลตรงตำแหน่งและ รร.จึงไม่ตรงนะคะ  ขอใช้ช่องทางนี้อธิบายค่ะ </t>
  </si>
  <si>
    <t>0899228599</t>
  </si>
  <si>
    <t>9 โรงเรียนวัดสังเวช</t>
  </si>
  <si>
    <t>13 โรงเรียนสามเสนวิทยาลัย</t>
  </si>
  <si>
    <t>29 โรงเรียนสวนอนันต์</t>
  </si>
  <si>
    <t>31 โรงเรียนมัธยมวัดนายโรง</t>
  </si>
  <si>
    <t>36 โรงเรียนนวมินทราชินูทิศ สตรีวิทยา พุทธมณฑล</t>
  </si>
  <si>
    <t>49 โรงเรียนบางมดวิทยา "สีสุกหวาดจวนอุปถัมภ์"</t>
  </si>
  <si>
    <t>66 โรงเรียนไชยฉิมพลีวิทยาคม</t>
  </si>
  <si>
    <t>67 โรงเรียนวัดประดู่ในทรงธรรม</t>
  </si>
  <si>
    <t>ผู้บริหารสถานศึกษา อันดับ คศ.3 ลงมา</t>
  </si>
  <si>
    <t>อันดับ คศ.4</t>
  </si>
  <si>
    <t>ข้าราชการครูและบุคลากรทางการศึกษา อันดับ คศ.3 ลงมา</t>
  </si>
  <si>
    <t>ลำดับ รร.</t>
  </si>
  <si>
    <t>Row Labels</t>
  </si>
  <si>
    <t>Grand Total</t>
  </si>
  <si>
    <t>Count of ข้าพเจ้าได้รับจัดสรรฯ</t>
  </si>
  <si>
    <t>ข้าราชการ</t>
  </si>
  <si>
    <t>ที่</t>
  </si>
  <si>
    <t>ว่าที่ร้อยตรีปริวัฒน์  กุลวิทย์</t>
  </si>
  <si>
    <t>ตน</t>
  </si>
  <si>
    <t>ตำแหน่ง</t>
  </si>
  <si>
    <t>ลงลายมือชื่อ</t>
  </si>
  <si>
    <t>หมายเหตุ</t>
  </si>
  <si>
    <t>0614508343​</t>
  </si>
  <si>
    <t>0870989836​</t>
  </si>
  <si>
    <t>ลำดับที่</t>
  </si>
  <si>
    <t>ชื่อโรงเรียน</t>
  </si>
  <si>
    <t>** กรุณาเลือกโรงเรียน **</t>
  </si>
  <si>
    <t>1</t>
  </si>
  <si>
    <t>โรงเรียนสวนกุหลาบวิทยาลัย</t>
  </si>
  <si>
    <t>สวนกุหลาบวิทยาลัย</t>
  </si>
  <si>
    <t>2</t>
  </si>
  <si>
    <t>โรงเรียนเตรียมอุดมศึกษา</t>
  </si>
  <si>
    <t>เตรียมอุดมศึกษา</t>
  </si>
  <si>
    <t>3</t>
  </si>
  <si>
    <t>โรงเรียนไตรมิตรวิทยาลัย</t>
  </si>
  <si>
    <t>ไตรมิตรวิทยาลัย</t>
  </si>
  <si>
    <t>4</t>
  </si>
  <si>
    <t>โรงเรียนเทพศิรินทร์</t>
  </si>
  <si>
    <t>เทพศิรินทร์</t>
  </si>
  <si>
    <t>5</t>
  </si>
  <si>
    <t>โรงเรียนเบญจมราชาลัย ในพระบรมราชูปถัมภ์</t>
  </si>
  <si>
    <t>เบญจมราชาลัย ในพระบรมราชูปถัมภ์</t>
  </si>
  <si>
    <t>โรงเรียนมักกะสันพิทยา</t>
  </si>
  <si>
    <t>มักกะสันพิทยา</t>
  </si>
  <si>
    <t>7</t>
  </si>
  <si>
    <t>โรงเรียนวัดราชบพิธ</t>
  </si>
  <si>
    <t>วัดราชบพิธ</t>
  </si>
  <si>
    <t>8</t>
  </si>
  <si>
    <t>โรงเรียนวัดสระเกศ</t>
  </si>
  <si>
    <t>วัดสระเกศ</t>
  </si>
  <si>
    <t>โรงเรียนวัดสังเวช</t>
  </si>
  <si>
    <t>วัดสังเวช</t>
  </si>
  <si>
    <t>10</t>
  </si>
  <si>
    <t>โรงเรียนสายปัญญา ในพระบรมราชินูปถัมภ์</t>
  </si>
  <si>
    <t>สายปัญญา ในพระบรมราชินูปถัมภ์</t>
  </si>
  <si>
    <t>11</t>
  </si>
  <si>
    <t>โรงเรียนสตรีวิทยา</t>
  </si>
  <si>
    <t>สตรีวิทยา</t>
  </si>
  <si>
    <t>12</t>
  </si>
  <si>
    <t>โรงเรียนโยธินบูรณะ</t>
  </si>
  <si>
    <t>โยธินบูรณะ</t>
  </si>
  <si>
    <t>13</t>
  </si>
  <si>
    <t>โรงเรียนสามเสนวิทยาลัย</t>
  </si>
  <si>
    <t>สามเสนวิทยาลัย</t>
  </si>
  <si>
    <t>14</t>
  </si>
  <si>
    <t>โรงเรียนศรีอยุธยา ในพระอุปถัมภ์ฯ</t>
  </si>
  <si>
    <t>ศรีอยุธยา ในพระอุปถัมภ์ฯ</t>
  </si>
  <si>
    <t>15</t>
  </si>
  <si>
    <t>โรงเรียนราชวินิต มัธยม</t>
  </si>
  <si>
    <t>ราชวินิต มัธยม</t>
  </si>
  <si>
    <t>16</t>
  </si>
  <si>
    <t>โรงเรียนมัธยมวัดเบญจมบพิตร</t>
  </si>
  <si>
    <t>มัธยมวัดเบญจมบพิตร</t>
  </si>
  <si>
    <t>17</t>
  </si>
  <si>
    <t>โรงเรียนราชนันทาจารย์ สามเสนวิทยาลัย 2</t>
  </si>
  <si>
    <t>ราชนันทาจารย์ สามเสนวิทยาลัย 2</t>
  </si>
  <si>
    <t>18</t>
  </si>
  <si>
    <t>โรงเรียนวัดบวรนิเวศ</t>
  </si>
  <si>
    <t>วัดบวรนิเวศ</t>
  </si>
  <si>
    <t>19</t>
  </si>
  <si>
    <t>โรงเรียนวัดราชาธิวาส</t>
  </si>
  <si>
    <t>วัดราชาธิวาส</t>
  </si>
  <si>
    <t>20</t>
  </si>
  <si>
    <t>โรงเรียนศีลาจารพิพัฒน์</t>
  </si>
  <si>
    <t>ศีลาจารพิพัฒน์</t>
  </si>
  <si>
    <t>21</t>
  </si>
  <si>
    <t>โรงเรียนโยธินบูรณะ 2 (สุวรรณสุทธาราม)</t>
  </si>
  <si>
    <t>โยธินบูรณะ 2 (สุวรรณสุทธาราม)</t>
  </si>
  <si>
    <t>22</t>
  </si>
  <si>
    <t>โรงเรียนสันติราษฎร์วิทยาลัย</t>
  </si>
  <si>
    <t>สันติราษฎร์วิทยาลัย</t>
  </si>
  <si>
    <t>23</t>
  </si>
  <si>
    <t>โรงเรียนมัธยมวัดมกุฏกษัตริย์</t>
  </si>
  <si>
    <t>มัธยมวัดมกุฏกษัตริย์</t>
  </si>
  <si>
    <t>24</t>
  </si>
  <si>
    <t>โรงเรียนวัดน้อยนพคุณ</t>
  </si>
  <si>
    <t>วัดน้อยนพคุณ</t>
  </si>
  <si>
    <t>25</t>
  </si>
  <si>
    <t>โรงเรียนชิโนรสวิทยาลัย</t>
  </si>
  <si>
    <t>ชิโนรสวิทยาลัย</t>
  </si>
  <si>
    <t>26</t>
  </si>
  <si>
    <t>โรงเรียนทวีธาภิเศก</t>
  </si>
  <si>
    <t>ทวีธาภิเศก</t>
  </si>
  <si>
    <t>27</t>
  </si>
  <si>
    <t>โรงเรียนฤทธิณรงค์รอน</t>
  </si>
  <si>
    <t>ฤทธิณรงค์รอน</t>
  </si>
  <si>
    <t>28</t>
  </si>
  <si>
    <t>โรงเรียนอุบลรัตนราชกัญญาราชวิทยาลัย กรุงเทพมหานคร</t>
  </si>
  <si>
    <t>อุบลรัตนราชกัญญาราชวิทยาลัย กรุงเทพมหานคร</t>
  </si>
  <si>
    <t>29</t>
  </si>
  <si>
    <t>โรงเรียนสวนอนันต์</t>
  </si>
  <si>
    <t>สวนอนันต์</t>
  </si>
  <si>
    <t>30</t>
  </si>
  <si>
    <t>โรงเรียนมัธยมวัดดุสิตาราม</t>
  </si>
  <si>
    <t>มัธยมวัดดุสิตาราม</t>
  </si>
  <si>
    <t>31</t>
  </si>
  <si>
    <t>โรงเรียนมัธยมวัดนายโรง</t>
  </si>
  <si>
    <t>มัธยมวัดนายโรง</t>
  </si>
  <si>
    <t>32</t>
  </si>
  <si>
    <t>โรงเรียนวัดบวรมงคล</t>
  </si>
  <si>
    <t>วัดบวรมงคล</t>
  </si>
  <si>
    <t>33</t>
  </si>
  <si>
    <t>โรงเรียนสุวรรณารามวิทยาคม</t>
  </si>
  <si>
    <t>สุวรรณารามวิทยาคม</t>
  </si>
  <si>
    <t>34</t>
  </si>
  <si>
    <t>โรงเรียนสตรีวัดระฆัง</t>
  </si>
  <si>
    <t>สตรีวัดระฆัง</t>
  </si>
  <si>
    <t>35</t>
  </si>
  <si>
    <t>โรงเรียนวิมุตยารามพิทยากร</t>
  </si>
  <si>
    <t>วิมุตยารามพิทยากร</t>
  </si>
  <si>
    <t>36</t>
  </si>
  <si>
    <t>โรงเรียนนวมินทราชินูทิศ สตรีวิทยา พุทธมณฑล</t>
  </si>
  <si>
    <t>นวมินทราชินูทิศ สตรีวิทยา พุทธมณฑล</t>
  </si>
  <si>
    <t>37</t>
  </si>
  <si>
    <t>โรงเรียนโพธิสารพิทยากร</t>
  </si>
  <si>
    <t>โพธิสารพิทยากร</t>
  </si>
  <si>
    <t>38</t>
  </si>
  <si>
    <t>โรงเรียนมหรรณพาราม</t>
  </si>
  <si>
    <t>มหรรณพาราม</t>
  </si>
  <si>
    <t>39</t>
  </si>
  <si>
    <t>โรงเรียนทีปังกรวิทยาพัฒน์ (วัดน้อยใน) ในพระราชูปถัมภ์ฯ</t>
  </si>
  <si>
    <t>ทีปังกรวิทยาพัฒน์ (วัดน้อยใน) ในพระราชูปถัมภ์ฯ</t>
  </si>
  <si>
    <t>40</t>
  </si>
  <si>
    <t>โรงเรียนทีปังกรวิทยาพัฒน์ (ทวีวัฒนา) ในพระราชูปถัมภ์ฯ</t>
  </si>
  <si>
    <t>ทีปังกรวิทยาพัฒน์ (ทวีวัฒนา) ในพระราชูปถัมภ์ฯ</t>
  </si>
  <si>
    <t>41</t>
  </si>
  <si>
    <t>โรงเรียนสุวรรณพลับพลาพิทยาคม</t>
  </si>
  <si>
    <t>สุวรรณพลับพลาพิทยาคม</t>
  </si>
  <si>
    <t>42</t>
  </si>
  <si>
    <t>โรงเรียนศึกษานารี</t>
  </si>
  <si>
    <t>ศึกษานารี</t>
  </si>
  <si>
    <t>43</t>
  </si>
  <si>
    <t>โรงเรียนธนบุรีวรเทพีพลารักษ์</t>
  </si>
  <si>
    <t>ธนบุรีวรเทพีพลารักษ์</t>
  </si>
  <si>
    <t>โรงเรียนมัธยมวัดดาวคนอง</t>
  </si>
  <si>
    <t>มัธยมวัดดาวคนอง</t>
  </si>
  <si>
    <t>45</t>
  </si>
  <si>
    <t>โรงเรียนวัดราชโอรส</t>
  </si>
  <si>
    <t>วัดราชโอรส</t>
  </si>
  <si>
    <t>46</t>
  </si>
  <si>
    <t>โรงเรียนวัดอินทาราม</t>
  </si>
  <si>
    <t>วัดอินทาราม</t>
  </si>
  <si>
    <t>47</t>
  </si>
  <si>
    <t>โรงเรียนบางปะกอกวิทยาคม</t>
  </si>
  <si>
    <t>บางปะกอกวิทยาคม</t>
  </si>
  <si>
    <t>โรงเรียนแจงร้อนวิทยา</t>
  </si>
  <si>
    <t>แจงร้อนวิทยา</t>
  </si>
  <si>
    <t>49</t>
  </si>
  <si>
    <t>โรงเรียนบางมดวิทยา "สีสุกหวาดจวนอุปถัมภ์"</t>
  </si>
  <si>
    <t>บางมดวิทยา "สีสุกหวาดจวนอุปถัมภ์"</t>
  </si>
  <si>
    <t>50</t>
  </si>
  <si>
    <t>โรงเรียนวัดพุทธบูชา</t>
  </si>
  <si>
    <t>วัดพุทธบูชา</t>
  </si>
  <si>
    <t>51</t>
  </si>
  <si>
    <t>อิสลามวิทยาลัยแห่งประเทศไทย</t>
  </si>
  <si>
    <t>52</t>
  </si>
  <si>
    <t>โรงเรียนรัตนโกสินทร์สมโภชบางขุนเทียน</t>
  </si>
  <si>
    <t>รัตนโกสินทร์สมโภชบางขุนเทียน</t>
  </si>
  <si>
    <t>53</t>
  </si>
  <si>
    <t>โรงเรียนสวนกุหลาบวิทยาลัย ธนบุรี</t>
  </si>
  <si>
    <t>สวนกุหลาบวิทยาลัย ธนบุรี</t>
  </si>
  <si>
    <t>54</t>
  </si>
  <si>
    <t>โรงเรียนพิทยาลงกรณ์พิทยาคม</t>
  </si>
  <si>
    <t>พิทยาลงกรณ์พิทยาคม</t>
  </si>
  <si>
    <t>55</t>
  </si>
  <si>
    <t>โรงเรียนมัธยมวัดสิงห์</t>
  </si>
  <si>
    <t>มัธยมวัดสิงห์</t>
  </si>
  <si>
    <t>56</t>
  </si>
  <si>
    <t>โรงเรียนศึกษานารีวิทยา</t>
  </si>
  <si>
    <t>ศึกษานารีวิทยา</t>
  </si>
  <si>
    <t>57</t>
  </si>
  <si>
    <t>โรงเรียนทวีธาภิเศก บางขุนเทียน</t>
  </si>
  <si>
    <t>ทวีธาภิเศก บางขุนเทียน</t>
  </si>
  <si>
    <t>58</t>
  </si>
  <si>
    <t>โรงเรียนมัธยมวัดหนองแขม</t>
  </si>
  <si>
    <t>มัธยมวัดหนองแขม</t>
  </si>
  <si>
    <t>59</t>
  </si>
  <si>
    <t>โรงเรียนนวลนรดิศวิทยาคม รัชมังคลาภิเษก</t>
  </si>
  <si>
    <t>นวลนรดิศวิทยาคม รัชมังคลาภิเษก</t>
  </si>
  <si>
    <t>60</t>
  </si>
  <si>
    <t>โรงเรียนปัญญาวรคุณ</t>
  </si>
  <si>
    <t>ปัญญาวรคุณ</t>
  </si>
  <si>
    <t>โรงเรียนวัดรางบัว</t>
  </si>
  <si>
    <t>วัดรางบัว</t>
  </si>
  <si>
    <t>62</t>
  </si>
  <si>
    <t>โรงเรียนราชวินิตบางแคปานขำ</t>
  </si>
  <si>
    <t>ราชวินิตบางแคปานขำ</t>
  </si>
  <si>
    <t>63</t>
  </si>
  <si>
    <t>โรงเรียนวัดนวลนรดิศ</t>
  </si>
  <si>
    <t>วัดนวลนรดิศ</t>
  </si>
  <si>
    <t>64</t>
  </si>
  <si>
    <t>โรงเรียนจันทร์ประดิษฐารามวิทยาคม</t>
  </si>
  <si>
    <t>จันทร์ประดิษฐารามวิทยาคม</t>
  </si>
  <si>
    <t>65</t>
  </si>
  <si>
    <t>โรงเรียนสตรีวัดอัปสรสวรรค์</t>
  </si>
  <si>
    <t>สตรีวัดอัปสรสวรรค์</t>
  </si>
  <si>
    <t>โรงเรียนไชยฉิมพลีวิทยาคม</t>
  </si>
  <si>
    <t>ไชยฉิมพลีวิทยาคม</t>
  </si>
  <si>
    <t>67</t>
  </si>
  <si>
    <t>โรงเรียนวัดประดู่ในทรงธรรม</t>
  </si>
  <si>
    <t>วัดประดู่ในทรงธรรม</t>
  </si>
  <si>
    <t>สพม.กท 1</t>
  </si>
  <si>
    <t>สถานศึกษา</t>
  </si>
  <si>
    <t>ชื่อ - สกุล</t>
  </si>
  <si>
    <t>นายฐานพันธ์  สุมา</t>
  </si>
  <si>
    <t>นายไพรินทร์  ผาสะคู</t>
  </si>
  <si>
    <t>นายธีระพงษ์ แสงสุข</t>
  </si>
  <si>
    <t>นางสาวพฤฒยา เลิศมานพ</t>
  </si>
  <si>
    <t>นางสาวเฉลิมชนม์ ฉันทวีพร</t>
  </si>
  <si>
    <t>นายภิภพ ฉิมพาลี</t>
  </si>
  <si>
    <t>นายพลวิทย์ กุมภา</t>
  </si>
  <si>
    <t>นายเศวตฉัตร บุญภิละ</t>
  </si>
  <si>
    <t>นายพศิน คงภัคพูน</t>
  </si>
  <si>
    <t>นายธีระ ลี้ศิริสรรพ์</t>
  </si>
  <si>
    <t>นายภานุวัฒน์ ฉัตรวงศ์วิริยะ</t>
  </si>
  <si>
    <t>นายศิวพงษ์  ไพรัตน์</t>
  </si>
  <si>
    <t>นายวิชาญ  ทัศนัย</t>
  </si>
  <si>
    <t>นายณฐพล หาญตะล่อม</t>
  </si>
  <si>
    <t>นายวิทวัส ศรีบัณฑิตมงคล</t>
  </si>
  <si>
    <t>นายสุทธิชาติ บุณยทรรพ</t>
  </si>
  <si>
    <t>นายณัฐดนัย สุวรรณสังข์</t>
  </si>
  <si>
    <t>นายศิวพงษ์   แสงนอก</t>
  </si>
  <si>
    <t>นายนภัสรพี มาลาเวช</t>
  </si>
  <si>
    <t>นายวิชานุ  สุทธิโพธิ์</t>
  </si>
  <si>
    <t>นายศราวุธ  พิมศร</t>
  </si>
  <si>
    <t>นายไผ่  ทองอยู่</t>
  </si>
  <si>
    <t>นายณรงค์ศักดิ์  พูลลมัย</t>
  </si>
  <si>
    <t>นายสุเมธ  ผ่านวงศ์</t>
  </si>
  <si>
    <t>นายศรายุทธ รัตนปัญญา</t>
  </si>
  <si>
    <t>นายมนัส  ประเสริฐสวัสดิ์</t>
  </si>
  <si>
    <t>นางสาวศิรินาถ  อุดมถิรพันธุ์</t>
  </si>
  <si>
    <t>นางสาวชมธิษา  ภัทรกุลธนิน</t>
  </si>
  <si>
    <t>นางสาวดารัตน์  หนูทอง</t>
  </si>
  <si>
    <t>นางสาวปทุมรัตน์  อาวุโสสกุล</t>
  </si>
  <si>
    <t>นางสาวณิชาภา  ดอนกันหา</t>
  </si>
  <si>
    <t xml:space="preserve"> </t>
  </si>
  <si>
    <t>นางนุชสุคนธ์ ปานแดง</t>
  </si>
  <si>
    <t>นางสาวศศิวิมล​  เพิ่มลาภ</t>
  </si>
  <si>
    <t>นางสาวอนุสรณ์ เด็ดขาด</t>
  </si>
  <si>
    <t>นางสาวพรพรรณ งามโรจน์</t>
  </si>
  <si>
    <t>นางสาวจิราภรณ์ เพชรทองหลาง</t>
  </si>
  <si>
    <t>นางสาววฤณภัส แหวนวิเศษ</t>
  </si>
  <si>
    <t>นางสาวณิชชา อุทัยวัฒนะ</t>
  </si>
  <si>
    <t>นางนุชนารถ  เฟอร์โฮฟ</t>
  </si>
  <si>
    <t>นางสาววรรณธนา จิรมหาศาล</t>
  </si>
  <si>
    <t>นางสาวนิตรญา ปีนะเต</t>
  </si>
  <si>
    <t>นางสาวมนัญญา  มาบางยาง</t>
  </si>
  <si>
    <t>นางณัฐกฤตา กิจแก้ว</t>
  </si>
  <si>
    <t>นางสาวปรางฉาย คชศิลา</t>
  </si>
  <si>
    <t>นางสาวอาทิตยา ศรีสุขคำ</t>
  </si>
  <si>
    <t>นางสาววรรณรัตน์ วิลานันท์</t>
  </si>
  <si>
    <t>นางสาวดวงกมล อัชฌาพงศ์</t>
  </si>
  <si>
    <t>นางสาวประวีณา  สุทธิโพธิ์</t>
  </si>
  <si>
    <t>นางสาวรัตน์ใจ ซ้อนเพชร</t>
  </si>
  <si>
    <t>นางสาวปราณิศา พูลลมัย</t>
  </si>
  <si>
    <t>นางสาวจริญญา ปรีชาวิภาษ</t>
  </si>
  <si>
    <t>นางสาวพิมพ์ตะวัน  ศรีสาคร</t>
  </si>
  <si>
    <t>นางสาววิภาวี เรือนกุณา</t>
  </si>
  <si>
    <t>นางดาริณี กาญจนเตมีย์</t>
  </si>
  <si>
    <t>นางสาวฐารวีณ์ กิตติโชติธนารัตน์</t>
  </si>
  <si>
    <t>นางสาวศิริพร  คชตุ้ง</t>
  </si>
  <si>
    <t>นางสาวกิตติมา อนันต์กีรติการ</t>
  </si>
  <si>
    <t>นางสุประวีณ์  ทิพย์โพธิ์</t>
  </si>
  <si>
    <t>นางสาวกฤษณา  ประชากุล</t>
  </si>
  <si>
    <t>นางวงดาว สุภาเกตุ</t>
  </si>
  <si>
    <t>นางสาวชัชชฎา เอี่ยมสูงเนิน</t>
  </si>
  <si>
    <t>นางสาวอทิตยา ศรีน้อย</t>
  </si>
  <si>
    <t>นางอภิวรรณ  ขลิบปั้น</t>
  </si>
  <si>
    <t>นางสาวฐิติรัตน์  ศรแก้ว</t>
  </si>
  <si>
    <t>ว่าที่ร้อยโทเอกชัย  เชียงคำ</t>
  </si>
  <si>
    <t>นางสาวสกุลตา ซาฟีอี</t>
  </si>
  <si>
    <t>เบอร์โทรศัพท์</t>
  </si>
  <si>
    <t>นางสาวจิณณวัตต์ ขวัญสมบัติสมาน</t>
  </si>
  <si>
    <t>ว่าที่ร้อยตรีนันทวุฒิ พุ่มอ่ำ</t>
  </si>
  <si>
    <t>ว่าที่ร้อยตรีนนทกร สืบสาย</t>
  </si>
  <si>
    <t>จำนวน</t>
  </si>
  <si>
    <t>นายภูธร บ้านเนิน</t>
  </si>
  <si>
    <t>นางสาวอัญชสา ยิ้มถนอม</t>
  </si>
  <si>
    <t>นางสาวจีรวรรณ์ เข็มกลัด</t>
  </si>
  <si>
    <t>นางสาวชลธิชา อยู่ยง</t>
  </si>
  <si>
    <t>นางสาวเพ็ชรชมพู พิชญ์พันธ์เดชา</t>
  </si>
  <si>
    <t>นางสาวอำภา ศรีวงค์ราช</t>
  </si>
  <si>
    <t>นายจิตรกร รัตนพันธ์</t>
  </si>
  <si>
    <t>นายณัฐวุฒิ ปั้นเหน่งเพชร</t>
  </si>
  <si>
    <t>นายสุจินดา คล้ายขำ</t>
  </si>
  <si>
    <t>นางขนิษฐา ตันกุล</t>
  </si>
  <si>
    <t>นางธานี รัตนพันธ์</t>
  </si>
  <si>
    <t>นางสาวประภารัตน์ อรุณภู่</t>
  </si>
  <si>
    <t>นางอรวลัญช์ ผ่องบุรุษ</t>
  </si>
  <si>
    <t>นางสาวนรีรักษ์ ทองสะอาด</t>
  </si>
  <si>
    <t>นางสาวจิตรานันท์ จันทิมา</t>
  </si>
  <si>
    <t>นางจันทร์เจ้า เถียรทวี</t>
  </si>
  <si>
    <t>นางเต็มดวง ชาญฤทธิ์</t>
  </si>
  <si>
    <t>นางทานตะวัน ศิรินพ</t>
  </si>
  <si>
    <t>นางประภาภรณ์ หอมจันทร์</t>
  </si>
  <si>
    <t>นางสาวมนัสนันท์ พุ่มดียิ่ง</t>
  </si>
  <si>
    <t>นางวันเพ็ญ มีคำแสน</t>
  </si>
  <si>
    <t>นางศิริพร มังกรแก้ว</t>
  </si>
  <si>
    <t>นางสุภิดา วิไลลักษณ์</t>
  </si>
  <si>
    <t>นางแสงอรุณ สง่าชาติ</t>
  </si>
  <si>
    <t>นางสาวเอื้อมพร วอนยิน</t>
  </si>
  <si>
    <t>0843888773</t>
  </si>
  <si>
    <t>นางสาววาสนา เปรมชื่น</t>
  </si>
  <si>
    <t>0642577888</t>
  </si>
  <si>
    <t>นางสาวสกาวรัตน์  ดำละเอียด</t>
  </si>
  <si>
    <t>0909239951</t>
  </si>
  <si>
    <t>นางสาวน้ำฝน สมสาร</t>
  </si>
  <si>
    <t>นายวาทสิทธิ์ อินทรียงค์</t>
  </si>
  <si>
    <t>0958456576</t>
  </si>
  <si>
    <t>0972327596</t>
  </si>
  <si>
    <t>นายอรรถกร  เย็นเป็นสุข</t>
  </si>
  <si>
    <t>0849067073</t>
  </si>
  <si>
    <t>นางสาวมนัสวัน  บุญประเสริฐ</t>
  </si>
  <si>
    <t>0972464561</t>
  </si>
  <si>
    <t>นายอิทธิภพ ทิมวิภาค</t>
  </si>
  <si>
    <t>นางสาวมณฑกาญจน์ ทองคำ</t>
  </si>
  <si>
    <t>นายชานนท์ กุลประดิษฐ์</t>
  </si>
  <si>
    <t>นางสาวไพลินรัตน์ กุณสิทธิ์</t>
  </si>
  <si>
    <t>นางสาวทิพย์ภาภรณ์ สะเดา</t>
  </si>
  <si>
    <t>นางสาวสุพรรณดา แสนบุญ</t>
  </si>
  <si>
    <t>นางกชกร ศรีสุวรรณ</t>
  </si>
  <si>
    <t>นางสาวมาลัย เกื้อกิจ</t>
  </si>
  <si>
    <t>นางสาวเหมสุดา คุมโสระ</t>
  </si>
  <si>
    <t>(รับ 2 เหรียญ)</t>
  </si>
  <si>
    <t>วัดทุ่งพิชัย (สพป.นครปฐม เขต 1)</t>
  </si>
  <si>
    <t>วัดเทพราช (สพป.ฉะเชิงเทรา เขต 1)</t>
  </si>
  <si>
    <t>ราย</t>
  </si>
  <si>
    <t>นางสาวปภัสรา สระประทุม</t>
  </si>
  <si>
    <t>ศึกษานิเทศก์</t>
  </si>
  <si>
    <t>นายณัฏเมธร์ ดุลคนิต</t>
  </si>
  <si>
    <t>นายอุทัย โทจำปา</t>
  </si>
  <si>
    <t>นักวิชาการคอมพิวเตอร์</t>
  </si>
  <si>
    <t>นายอนุสรณ์ กะดามัน</t>
  </si>
  <si>
    <t>นางสาวกิตติภา ดาวัลย์</t>
  </si>
  <si>
    <t>นางณัฐชานันท์ ฐิติวัชรพงษ์</t>
  </si>
  <si>
    <t>นางสาวกันยารัตน์ วงษ์วิบูลย์สิน</t>
  </si>
  <si>
    <t>(ท.ช.)</t>
  </si>
  <si>
    <t>(ท.ม.)</t>
  </si>
  <si>
    <t>(ต.ม.)</t>
  </si>
  <si>
    <t xml:space="preserve">(ร.จ.พ.)  </t>
  </si>
  <si>
    <t>(จ.ช.)</t>
  </si>
  <si>
    <t>(จ.ม.)</t>
  </si>
  <si>
    <t>(บ.ช.)</t>
  </si>
  <si>
    <t>บุรุษ</t>
  </si>
  <si>
    <t>สตรี</t>
  </si>
  <si>
    <t>รวม</t>
  </si>
  <si>
    <t>รวมกลุ่ม 1</t>
  </si>
  <si>
    <t>รวมกลุ่ม 2</t>
  </si>
  <si>
    <t>รวมกลุ่ม 3</t>
  </si>
  <si>
    <t>รวมกลุ่ม 4</t>
  </si>
  <si>
    <t>รวมกลุ่ม 5</t>
  </si>
  <si>
    <t>รวมกลุ่ม 6</t>
  </si>
  <si>
    <t>รวมทั้งหมด</t>
  </si>
  <si>
    <t>สรุปจำนวนข้าราชการครูฯ, ลูกจ้างประจำและพนักงานราชการ ที่ได้รับจัดสรรเครื่องราชฯ (ทุกชั้นตรา)</t>
  </si>
  <si>
    <t>นางสาวณภัทร กุลจิตติธร</t>
  </si>
  <si>
    <t>นายณัฐวุฒิ ณรงค์เดชา</t>
  </si>
  <si>
    <t>นายจรูญวิชญ์ ผลสุวรรณ</t>
  </si>
  <si>
    <t>นายกฤษฎิ์ฎิพล ศิริวรขันธุ์</t>
  </si>
  <si>
    <t>นายอิสินธร เดชคุ้ม</t>
  </si>
  <si>
    <t>นายสมคิด ประสานพิมพ์</t>
  </si>
  <si>
    <t>นายอธิวัฒน์ มะมิง</t>
  </si>
  <si>
    <t>นางสาวสุชีรา ใจหวัง</t>
  </si>
  <si>
    <t>นางสาวอารีรัตน์ หล้าหิบ</t>
  </si>
  <si>
    <t>นางเนาวรัตน์ ขจรเดชะ</t>
  </si>
  <si>
    <t>นางวรรณวิสา สมบัติวงศ์</t>
  </si>
  <si>
    <t>นางสาวณัฏฐณิชา พรรณขาม</t>
  </si>
  <si>
    <t>นางนภาพร วงศ์พุทธา</t>
  </si>
  <si>
    <t>นางอังสนา  ตั้งตระกูล</t>
  </si>
  <si>
    <t>นางสาวปรตี  ประทุมสุวรรณ์</t>
  </si>
  <si>
    <t>นายเกียรติเกรียงไกร  บุญทน</t>
  </si>
  <si>
    <t>นายณัฐพงศ์  กุลวุฒิชัยมงคล</t>
  </si>
  <si>
    <t>นายสาทิตย์  สายสนิท</t>
  </si>
  <si>
    <t>นายณรงค์  มัสมี</t>
  </si>
  <si>
    <t>นางสาววาสนา  ยะหัตตะ</t>
  </si>
  <si>
    <t>นางสาวปรัญรัชต์  ปรียารัตนานนท์</t>
  </si>
  <si>
    <t>นางสาวเบญจรัตน์  สิงหาโคตร</t>
  </si>
  <si>
    <t>นางสาวจินต์จุฑา  พรหมรักษ์</t>
  </si>
  <si>
    <t>นางสาวพิชามญฐ์  แซ่จั่น</t>
  </si>
  <si>
    <t>นางสาวอัญชลี  ชูช่วย</t>
  </si>
  <si>
    <t>นางสาวพรภัทร์สร  แพงแก้ว</t>
  </si>
  <si>
    <t>นายณัฐวุฒิ  สุขประเสริฐ</t>
  </si>
  <si>
    <t>นายนิพนธ์  ศรีเอี่ยม</t>
  </si>
  <si>
    <t>นายพิพัฒน์พล  กูลเกื้อ</t>
  </si>
  <si>
    <t>นางสาวอลิตา  ดาด้วง</t>
  </si>
  <si>
    <t>นางสาววัชราภรณ์  วังมนตรี</t>
  </si>
  <si>
    <t>นางสาวจิราภรณ์  ไข่เกตุ</t>
  </si>
  <si>
    <t>นางสาววลัยลักษณ์  หาญสิงห์</t>
  </si>
  <si>
    <t>นางสุภาวดี  ปฐมพุทธิธรรม</t>
  </si>
  <si>
    <t>นางโสภิตา  ไชยช่อฟ้า</t>
  </si>
  <si>
    <t>นางสาวพงศ์พัชรา  สัมพันธรัตน์</t>
  </si>
  <si>
    <t>เบญจมาภรณ์ช้างเผือก  (บ.ช.)  (สตรี)</t>
  </si>
  <si>
    <t xml:space="preserve">                            </t>
  </si>
  <si>
    <t>จัตุรถาภรณ์มงกุฎไทย  (สตรี)</t>
  </si>
  <si>
    <t>นางสาวเกศกนก  วอนเจริญ</t>
  </si>
  <si>
    <t>นายชยพล  น้อยบุญญะ</t>
  </si>
  <si>
    <t>นายยศกร  เรืองไพศาล</t>
  </si>
  <si>
    <t>นางสาวปรียานุช  ศรีสุขคำ</t>
  </si>
  <si>
    <t>นางสาวสุคนธ์ทิพย์  ยศวังทอง</t>
  </si>
  <si>
    <t>นางสาวภรณ์ทิพย์ คำเพียร</t>
  </si>
  <si>
    <t>นายณัฐรงค์  เมี้ยนทอง</t>
  </si>
  <si>
    <t>นายธนศักดิ์  มูลวัลย์</t>
  </si>
  <si>
    <t>นายปัณณวัฒน์  สุรกีรติกุล</t>
  </si>
  <si>
    <t>นายมนตรี  มีชัย</t>
  </si>
  <si>
    <t>นายอิทธิกร  พิณไทย</t>
  </si>
  <si>
    <t>นางสาวญาณี  เพชรแอน</t>
  </si>
  <si>
    <t>นางสาวณัฐชนา  ไชยพงศ์</t>
  </si>
  <si>
    <t>นางสาวดรุณี  ภาษีภักดี</t>
  </si>
  <si>
    <t>นางสาวธนิกานต์  ธนะนู</t>
  </si>
  <si>
    <t>นางสาวนีรนุช  อุดมโคตร</t>
  </si>
  <si>
    <t>นางสาวรพิรัตน์  ตะเภาสิรวิทย์</t>
  </si>
  <si>
    <t>นายดิเรกฤทธิ์  วุฒิทวีพัฒน์</t>
  </si>
  <si>
    <t>นางอังคนาง  บุญศิริ</t>
  </si>
  <si>
    <t>นายนิติ  ศุภรานันท์</t>
  </si>
  <si>
    <t>นายรชต  เปรมฤทัยสกุล</t>
  </si>
  <si>
    <t>นายสุวิจักขณ์  บึงประเสริฐสุข</t>
  </si>
  <si>
    <t>นางชลฤทัย  สุขเกษม</t>
  </si>
  <si>
    <t>นางสาวปาริฉัตร  พลสมบัติ</t>
  </si>
  <si>
    <t>นางสาวภัทรวดี  สว่างภพ</t>
  </si>
  <si>
    <t>นางสาววิภาพรรณ  มักขุนทด</t>
  </si>
  <si>
    <t>จัตุรถาภรณ์ช้างเผือก (จ.ช.) (บุรุษ)</t>
  </si>
  <si>
    <t>จัตุรถาภรณ์ช้างเผือก (จ.ช.) (สตรี)</t>
  </si>
  <si>
    <t>กลุ่ม 1</t>
  </si>
  <si>
    <t>กลุ่ม 2</t>
  </si>
  <si>
    <t>กลุ่ม 3</t>
  </si>
  <si>
    <t>กลุ่ม 4</t>
  </si>
  <si>
    <t>กลุ่ม 5</t>
  </si>
  <si>
    <t>กลุ่ม 6</t>
  </si>
  <si>
    <t>นางสาวอุมาพร  พิมพ์สุตะ</t>
  </si>
  <si>
    <t xml:space="preserve">นายวโรตนม์ 	นินนาทวัฒนาอุดม  </t>
  </si>
  <si>
    <t xml:space="preserve">ไม่รวม </t>
  </si>
  <si>
    <t>ร.จ.พ.</t>
  </si>
  <si>
    <t>นางพิชญาภัค  รุ่งโรจน์นภาดล</t>
  </si>
  <si>
    <t>นายปพนณัฎฐ์  ดุษดี</t>
  </si>
  <si>
    <t>นางสาวพัชราภรณ์  บุญธรรม</t>
  </si>
  <si>
    <t>นางสาวนิภารัตน์  โชคเหมาะ</t>
  </si>
  <si>
    <t>นางสาวอมรรัตน์  สุดตา</t>
  </si>
  <si>
    <t>เข้า</t>
  </si>
  <si>
    <t>ไม่เข้า</t>
  </si>
  <si>
    <t>นายชุมพล แจ่มศรี</t>
  </si>
  <si>
    <t>นายธีรภัทร จะชาลี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</si>
</sst>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m/d/yyyy\ h:mm:ss"/>
    <numFmt numFmtId="188" formatCode="0000000000"/>
    <numFmt numFmtId="189" formatCode="###########################"/>
    <numFmt numFmtId="190" formatCode="_-* #,##0_-;\-* #,##0_-;_-* &quot;-&quot;??_-;_-@_-"/>
  </numFmts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22"/>
      <scheme val="minor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Arial"/>
      <family val="2"/>
      <charset val="222"/>
      <scheme val="minor"/>
    </font>
    <font>
      <sz val="18"/>
      <color rgb="FF000000"/>
      <name val="TH SarabunPSK"/>
      <family val="2"/>
    </font>
    <font>
      <b/>
      <sz val="20"/>
      <color theme="1"/>
      <name val="TH SarabunPSK"/>
      <family val="2"/>
    </font>
    <font>
      <b/>
      <sz val="18"/>
      <color rgb="FF000000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  <scheme val="minor"/>
    </font>
    <font>
      <b/>
      <sz val="16"/>
      <color rgb="FF000000"/>
      <name val="TH SarabunPSK"/>
      <family val="2"/>
    </font>
    <font>
      <b/>
      <sz val="22"/>
      <color theme="1"/>
      <name val="TH SarabunPSK"/>
      <family val="2"/>
    </font>
    <font>
      <sz val="10"/>
      <color rgb="FF000000"/>
      <name val="Arial"/>
      <family val="2"/>
      <scheme val="minor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22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 applyFill="0"/>
    <xf numFmtId="43" fontId="16" fillId="0" borderId="0" applyFont="0" applyFill="0" applyBorder="0" applyAlignment="0" applyProtection="0"/>
    <xf numFmtId="0" fontId="11" fillId="0" borderId="0" applyFill="0"/>
  </cellStyleXfs>
  <cellXfs count="317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87" fontId="4" fillId="0" borderId="0" xfId="0" applyNumberFormat="1" applyFont="1" applyAlignment="1"/>
    <xf numFmtId="0" fontId="2" fillId="0" borderId="1" xfId="0" applyFont="1" applyBorder="1" applyAlignment="1"/>
    <xf numFmtId="0" fontId="4" fillId="0" borderId="1" xfId="0" quotePrefix="1" applyFont="1" applyBorder="1" applyAlignment="1"/>
    <xf numFmtId="0" fontId="4" fillId="2" borderId="0" xfId="0" applyFont="1" applyFill="1"/>
    <xf numFmtId="187" fontId="4" fillId="2" borderId="0" xfId="0" applyNumberFormat="1" applyFont="1" applyFill="1" applyAlignment="1"/>
    <xf numFmtId="0" fontId="4" fillId="2" borderId="1" xfId="0" applyFont="1" applyFill="1" applyBorder="1" applyAlignment="1"/>
    <xf numFmtId="0" fontId="4" fillId="2" borderId="1" xfId="0" applyFont="1" applyFill="1" applyBorder="1"/>
    <xf numFmtId="0" fontId="4" fillId="2" borderId="1" xfId="0" quotePrefix="1" applyFont="1" applyFill="1" applyBorder="1" applyAlignment="1"/>
    <xf numFmtId="0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49" fontId="6" fillId="0" borderId="3" xfId="1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 shrinkToFit="1"/>
    </xf>
    <xf numFmtId="0" fontId="6" fillId="0" borderId="4" xfId="1" applyFont="1" applyBorder="1" applyAlignment="1">
      <alignment vertical="center" shrinkToFit="1"/>
    </xf>
    <xf numFmtId="0" fontId="6" fillId="0" borderId="4" xfId="1" applyFont="1" applyBorder="1" applyAlignment="1">
      <alignment horizontal="center" vertical="center" shrinkToFit="1"/>
    </xf>
    <xf numFmtId="49" fontId="6" fillId="0" borderId="5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 shrinkToFit="1"/>
    </xf>
    <xf numFmtId="0" fontId="6" fillId="0" borderId="0" xfId="1" applyFont="1"/>
    <xf numFmtId="0" fontId="7" fillId="0" borderId="0" xfId="1" applyFont="1" applyAlignment="1">
      <alignment horizontal="center"/>
    </xf>
    <xf numFmtId="0" fontId="7" fillId="0" borderId="0" xfId="1" applyFont="1"/>
    <xf numFmtId="0" fontId="6" fillId="0" borderId="0" xfId="1" applyFont="1" applyAlignment="1">
      <alignment horizontal="center"/>
    </xf>
    <xf numFmtId="0" fontId="6" fillId="4" borderId="0" xfId="1" applyFont="1" applyFill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5" borderId="1" xfId="0" applyNumberFormat="1" applyFont="1" applyFill="1" applyBorder="1" applyAlignment="1">
      <alignment horizontal="left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2" fillId="5" borderId="0" xfId="0" applyFont="1" applyFill="1" applyAlignment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2" fillId="6" borderId="0" xfId="0" applyFont="1" applyFill="1" applyAlignment="1">
      <alignment vertic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/>
    <xf numFmtId="0" fontId="2" fillId="7" borderId="0" xfId="0" applyFont="1" applyFill="1" applyAlignment="1">
      <alignment vertical="center"/>
    </xf>
    <xf numFmtId="0" fontId="8" fillId="0" borderId="0" xfId="0" applyFont="1" applyAlignment="1"/>
    <xf numFmtId="0" fontId="3" fillId="0" borderId="0" xfId="0" applyFont="1" applyAlignment="1">
      <alignment horizontal="center" shrinkToFi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6" borderId="1" xfId="0" applyFont="1" applyFill="1" applyBorder="1" applyAlignment="1">
      <alignment vertical="center" shrinkToFit="1"/>
    </xf>
    <xf numFmtId="0" fontId="6" fillId="0" borderId="1" xfId="0" applyFont="1" applyBorder="1"/>
    <xf numFmtId="0" fontId="6" fillId="5" borderId="1" xfId="0" applyFont="1" applyFill="1" applyBorder="1" applyAlignment="1">
      <alignment horizontal="center" shrinkToFit="1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/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/>
    <xf numFmtId="188" fontId="6" fillId="0" borderId="1" xfId="0" applyNumberFormat="1" applyFont="1" applyBorder="1" applyAlignment="1">
      <alignment horizontal="center" vertical="center"/>
    </xf>
    <xf numFmtId="188" fontId="6" fillId="0" borderId="1" xfId="0" quotePrefix="1" applyNumberFormat="1" applyFont="1" applyBorder="1" applyAlignment="1">
      <alignment horizontal="center" vertical="center"/>
    </xf>
    <xf numFmtId="0" fontId="6" fillId="6" borderId="1" xfId="0" applyFont="1" applyFill="1" applyBorder="1" applyAlignment="1"/>
    <xf numFmtId="0" fontId="6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/>
    </xf>
    <xf numFmtId="188" fontId="6" fillId="6" borderId="1" xfId="0" quotePrefix="1" applyNumberFormat="1" applyFont="1" applyFill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188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9" fontId="12" fillId="0" borderId="1" xfId="2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/>
    <xf numFmtId="0" fontId="5" fillId="8" borderId="1" xfId="0" applyNumberFormat="1" applyFont="1" applyFill="1" applyBorder="1" applyAlignment="1">
      <alignment horizontal="left"/>
    </xf>
    <xf numFmtId="0" fontId="6" fillId="8" borderId="1" xfId="0" applyFont="1" applyFill="1" applyBorder="1" applyAlignment="1">
      <alignment horizontal="center" shrinkToFit="1"/>
    </xf>
    <xf numFmtId="0" fontId="6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0" xfId="0" applyFont="1" applyFill="1" applyAlignment="1"/>
    <xf numFmtId="0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/>
    <xf numFmtId="0" fontId="9" fillId="5" borderId="1" xfId="0" applyFont="1" applyFill="1" applyBorder="1" applyAlignment="1"/>
    <xf numFmtId="0" fontId="5" fillId="5" borderId="1" xfId="0" applyFont="1" applyFill="1" applyBorder="1" applyAlignment="1">
      <alignment horizontal="right" shrinkToFit="1"/>
    </xf>
    <xf numFmtId="0" fontId="5" fillId="5" borderId="1" xfId="0" applyFont="1" applyFill="1" applyBorder="1" applyAlignment="1">
      <alignment horizontal="center"/>
    </xf>
    <xf numFmtId="188" fontId="5" fillId="5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vertical="center"/>
    </xf>
    <xf numFmtId="0" fontId="2" fillId="0" borderId="0" xfId="0" applyFont="1" applyAlignment="1"/>
    <xf numFmtId="0" fontId="4" fillId="0" borderId="1" xfId="1" applyFont="1" applyBorder="1" applyAlignment="1">
      <alignment vertical="center" shrinkToFit="1"/>
    </xf>
    <xf numFmtId="0" fontId="14" fillId="7" borderId="1" xfId="0" applyFont="1" applyFill="1" applyBorder="1" applyAlignment="1">
      <alignment horizontal="center"/>
    </xf>
    <xf numFmtId="0" fontId="14" fillId="0" borderId="0" xfId="0" applyFont="1" applyAlignment="1"/>
    <xf numFmtId="0" fontId="2" fillId="0" borderId="7" xfId="0" applyFont="1" applyBorder="1" applyAlignment="1">
      <alignment horizontal="center"/>
    </xf>
    <xf numFmtId="0" fontId="4" fillId="0" borderId="7" xfId="1" applyFont="1" applyBorder="1" applyAlignment="1">
      <alignment vertical="center" shrinkToFit="1"/>
    </xf>
    <xf numFmtId="0" fontId="2" fillId="0" borderId="2" xfId="0" applyFont="1" applyBorder="1" applyAlignment="1">
      <alignment horizontal="center"/>
    </xf>
    <xf numFmtId="0" fontId="4" fillId="0" borderId="2" xfId="1" applyFont="1" applyBorder="1" applyAlignment="1">
      <alignment vertical="center" shrinkToFit="1"/>
    </xf>
    <xf numFmtId="0" fontId="14" fillId="0" borderId="6" xfId="0" applyFont="1" applyBorder="1" applyAlignment="1"/>
    <xf numFmtId="0" fontId="14" fillId="7" borderId="8" xfId="0" applyFont="1" applyFill="1" applyBorder="1" applyAlignment="1">
      <alignment horizontal="center"/>
    </xf>
    <xf numFmtId="0" fontId="3" fillId="7" borderId="8" xfId="1" applyFont="1" applyFill="1" applyBorder="1" applyAlignment="1">
      <alignment horizontal="center" vertical="center" shrinkToFit="1"/>
    </xf>
    <xf numFmtId="0" fontId="2" fillId="7" borderId="8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4" fillId="9" borderId="7" xfId="1" applyFont="1" applyFill="1" applyBorder="1" applyAlignment="1">
      <alignment vertical="center" shrinkToFit="1"/>
    </xf>
    <xf numFmtId="0" fontId="2" fillId="9" borderId="1" xfId="0" applyFont="1" applyFill="1" applyBorder="1" applyAlignment="1">
      <alignment horizontal="center"/>
    </xf>
    <xf numFmtId="0" fontId="4" fillId="9" borderId="1" xfId="1" applyFont="1" applyFill="1" applyBorder="1" applyAlignment="1">
      <alignment vertical="center" shrinkToFit="1"/>
    </xf>
    <xf numFmtId="0" fontId="14" fillId="9" borderId="7" xfId="0" applyFont="1" applyFill="1" applyBorder="1" applyAlignment="1"/>
    <xf numFmtId="0" fontId="14" fillId="9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7" xfId="1" applyFont="1" applyFill="1" applyBorder="1" applyAlignment="1">
      <alignment vertical="center" shrinkToFit="1"/>
    </xf>
    <xf numFmtId="0" fontId="12" fillId="6" borderId="1" xfId="0" applyFont="1" applyFill="1" applyBorder="1" applyAlignment="1">
      <alignment horizontal="center"/>
    </xf>
    <xf numFmtId="0" fontId="12" fillId="6" borderId="0" xfId="0" applyFont="1" applyFill="1" applyAlignment="1"/>
    <xf numFmtId="0" fontId="12" fillId="6" borderId="1" xfId="1" applyFont="1" applyFill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5" fillId="5" borderId="9" xfId="0" applyNumberFormat="1" applyFont="1" applyFill="1" applyBorder="1" applyAlignment="1">
      <alignment horizontal="left"/>
    </xf>
    <xf numFmtId="0" fontId="9" fillId="5" borderId="10" xfId="0" applyFont="1" applyFill="1" applyBorder="1" applyAlignment="1"/>
    <xf numFmtId="0" fontId="6" fillId="0" borderId="10" xfId="0" applyFont="1" applyBorder="1"/>
    <xf numFmtId="0" fontId="6" fillId="5" borderId="10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88" fontId="5" fillId="5" borderId="10" xfId="0" applyNumberFormat="1" applyFont="1" applyFill="1" applyBorder="1" applyAlignment="1">
      <alignment horizontal="left"/>
    </xf>
    <xf numFmtId="0" fontId="6" fillId="5" borderId="11" xfId="0" applyFont="1" applyFill="1" applyBorder="1" applyAlignment="1">
      <alignment horizontal="center"/>
    </xf>
    <xf numFmtId="0" fontId="5" fillId="5" borderId="12" xfId="0" applyNumberFormat="1" applyFont="1" applyFill="1" applyBorder="1" applyAlignment="1">
      <alignment horizontal="left"/>
    </xf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3" xfId="0" applyNumberFormat="1" applyFont="1" applyFill="1" applyBorder="1" applyAlignment="1">
      <alignment horizontal="left"/>
    </xf>
    <xf numFmtId="0" fontId="6" fillId="5" borderId="14" xfId="0" applyFont="1" applyFill="1" applyBorder="1" applyAlignment="1">
      <alignment horizontal="center"/>
    </xf>
    <xf numFmtId="0" fontId="5" fillId="8" borderId="9" xfId="0" applyNumberFormat="1" applyFont="1" applyFill="1" applyBorder="1" applyAlignment="1">
      <alignment horizontal="left"/>
    </xf>
    <xf numFmtId="0" fontId="9" fillId="8" borderId="10" xfId="0" applyFont="1" applyFill="1" applyBorder="1" applyAlignment="1"/>
    <xf numFmtId="0" fontId="6" fillId="8" borderId="10" xfId="0" applyFont="1" applyFill="1" applyBorder="1" applyAlignment="1">
      <alignment horizontal="center" shrinkToFit="1"/>
    </xf>
    <xf numFmtId="0" fontId="6" fillId="8" borderId="11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 shrinkToFit="1"/>
    </xf>
    <xf numFmtId="0" fontId="9" fillId="5" borderId="13" xfId="0" applyFont="1" applyFill="1" applyBorder="1" applyAlignment="1">
      <alignment horizontal="right"/>
    </xf>
    <xf numFmtId="0" fontId="6" fillId="8" borderId="9" xfId="0" applyNumberFormat="1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shrinkToFit="1"/>
    </xf>
    <xf numFmtId="0" fontId="9" fillId="5" borderId="13" xfId="0" applyFont="1" applyFill="1" applyBorder="1" applyAlignment="1">
      <alignment horizontal="center" shrinkToFit="1"/>
    </xf>
    <xf numFmtId="0" fontId="2" fillId="8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190" fontId="2" fillId="0" borderId="1" xfId="3" applyNumberFormat="1" applyFont="1" applyBorder="1" applyAlignment="1">
      <alignment horizontal="center"/>
    </xf>
    <xf numFmtId="190" fontId="2" fillId="11" borderId="1" xfId="3" applyNumberFormat="1" applyFont="1" applyFill="1" applyBorder="1" applyAlignment="1">
      <alignment horizontal="center"/>
    </xf>
    <xf numFmtId="190" fontId="14" fillId="7" borderId="8" xfId="3" applyNumberFormat="1" applyFont="1" applyFill="1" applyBorder="1" applyAlignment="1">
      <alignment horizontal="center"/>
    </xf>
    <xf numFmtId="190" fontId="14" fillId="11" borderId="8" xfId="3" applyNumberFormat="1" applyFont="1" applyFill="1" applyBorder="1" applyAlignment="1">
      <alignment horizontal="center"/>
    </xf>
    <xf numFmtId="190" fontId="2" fillId="0" borderId="7" xfId="3" applyNumberFormat="1" applyFont="1" applyBorder="1" applyAlignment="1">
      <alignment horizontal="center"/>
    </xf>
    <xf numFmtId="190" fontId="2" fillId="11" borderId="7" xfId="3" applyNumberFormat="1" applyFont="1" applyFill="1" applyBorder="1" applyAlignment="1">
      <alignment horizontal="center"/>
    </xf>
    <xf numFmtId="190" fontId="12" fillId="6" borderId="7" xfId="3" applyNumberFormat="1" applyFont="1" applyFill="1" applyBorder="1" applyAlignment="1">
      <alignment horizontal="center"/>
    </xf>
    <xf numFmtId="190" fontId="12" fillId="11" borderId="7" xfId="3" applyNumberFormat="1" applyFont="1" applyFill="1" applyBorder="1" applyAlignment="1">
      <alignment horizontal="center"/>
    </xf>
    <xf numFmtId="190" fontId="12" fillId="6" borderId="1" xfId="3" applyNumberFormat="1" applyFont="1" applyFill="1" applyBorder="1" applyAlignment="1">
      <alignment horizontal="center"/>
    </xf>
    <xf numFmtId="190" fontId="12" fillId="11" borderId="1" xfId="3" applyNumberFormat="1" applyFont="1" applyFill="1" applyBorder="1" applyAlignment="1">
      <alignment horizontal="center"/>
    </xf>
    <xf numFmtId="190" fontId="14" fillId="9" borderId="7" xfId="3" applyNumberFormat="1" applyFont="1" applyFill="1" applyBorder="1" applyAlignment="1">
      <alignment horizontal="center"/>
    </xf>
    <xf numFmtId="190" fontId="14" fillId="0" borderId="1" xfId="3" applyNumberFormat="1" applyFont="1" applyBorder="1" applyAlignment="1">
      <alignment horizontal="center"/>
    </xf>
    <xf numFmtId="190" fontId="14" fillId="0" borderId="7" xfId="3" applyNumberFormat="1" applyFont="1" applyBorder="1" applyAlignment="1">
      <alignment horizontal="center"/>
    </xf>
    <xf numFmtId="190" fontId="14" fillId="0" borderId="2" xfId="3" applyNumberFormat="1" applyFont="1" applyBorder="1" applyAlignment="1">
      <alignment horizontal="center"/>
    </xf>
    <xf numFmtId="190" fontId="17" fillId="6" borderId="7" xfId="3" applyNumberFormat="1" applyFont="1" applyFill="1" applyBorder="1" applyAlignment="1">
      <alignment horizontal="center"/>
    </xf>
    <xf numFmtId="190" fontId="17" fillId="6" borderId="1" xfId="3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1" applyFont="1" applyAlignment="1">
      <alignment horizontal="center" vertical="center"/>
    </xf>
    <xf numFmtId="187" fontId="4" fillId="7" borderId="0" xfId="0" applyNumberFormat="1" applyFont="1" applyFill="1" applyAlignment="1"/>
    <xf numFmtId="0" fontId="4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/>
    <xf numFmtId="0" fontId="4" fillId="7" borderId="1" xfId="0" quotePrefix="1" applyFont="1" applyFill="1" applyBorder="1" applyAlignment="1"/>
    <xf numFmtId="0" fontId="2" fillId="7" borderId="0" xfId="0" applyFont="1" applyFill="1" applyAlignment="1"/>
    <xf numFmtId="190" fontId="18" fillId="0" borderId="1" xfId="3" applyNumberFormat="1" applyFont="1" applyBorder="1" applyAlignment="1">
      <alignment horizontal="center"/>
    </xf>
    <xf numFmtId="190" fontId="12" fillId="0" borderId="1" xfId="3" applyNumberFormat="1" applyFont="1" applyBorder="1" applyAlignment="1">
      <alignment horizontal="center"/>
    </xf>
    <xf numFmtId="190" fontId="17" fillId="7" borderId="8" xfId="3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88" fontId="6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90" fontId="12" fillId="0" borderId="7" xfId="3" applyNumberFormat="1" applyFont="1" applyBorder="1" applyAlignment="1">
      <alignment horizontal="center"/>
    </xf>
    <xf numFmtId="0" fontId="14" fillId="7" borderId="2" xfId="0" applyFont="1" applyFill="1" applyBorder="1" applyAlignment="1">
      <alignment vertical="center"/>
    </xf>
    <xf numFmtId="0" fontId="14" fillId="7" borderId="18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/>
    </xf>
    <xf numFmtId="190" fontId="2" fillId="12" borderId="1" xfId="3" applyNumberFormat="1" applyFont="1" applyFill="1" applyBorder="1" applyAlignment="1">
      <alignment horizontal="center"/>
    </xf>
    <xf numFmtId="190" fontId="14" fillId="12" borderId="8" xfId="3" applyNumberFormat="1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190" fontId="2" fillId="13" borderId="1" xfId="3" applyNumberFormat="1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3" fillId="12" borderId="8" xfId="1" applyFont="1" applyFill="1" applyBorder="1" applyAlignment="1">
      <alignment horizontal="center" vertical="center" shrinkToFit="1"/>
    </xf>
    <xf numFmtId="0" fontId="14" fillId="10" borderId="19" xfId="0" applyFont="1" applyFill="1" applyBorder="1" applyAlignment="1"/>
    <xf numFmtId="0" fontId="14" fillId="10" borderId="19" xfId="0" applyFont="1" applyFill="1" applyBorder="1" applyAlignment="1">
      <alignment horizontal="center"/>
    </xf>
    <xf numFmtId="190" fontId="14" fillId="10" borderId="19" xfId="3" applyNumberFormat="1" applyFont="1" applyFill="1" applyBorder="1" applyAlignment="1">
      <alignment horizontal="center"/>
    </xf>
    <xf numFmtId="190" fontId="2" fillId="12" borderId="7" xfId="3" applyNumberFormat="1" applyFont="1" applyFill="1" applyBorder="1" applyAlignment="1">
      <alignment horizontal="center"/>
    </xf>
    <xf numFmtId="190" fontId="2" fillId="13" borderId="7" xfId="3" applyNumberFormat="1" applyFont="1" applyFill="1" applyBorder="1" applyAlignment="1">
      <alignment horizontal="center"/>
    </xf>
    <xf numFmtId="190" fontId="14" fillId="0" borderId="15" xfId="3" applyNumberFormat="1" applyFont="1" applyBorder="1" applyAlignment="1">
      <alignment horizontal="center"/>
    </xf>
    <xf numFmtId="190" fontId="14" fillId="12" borderId="21" xfId="3" applyNumberFormat="1" applyFont="1" applyFill="1" applyBorder="1" applyAlignment="1">
      <alignment horizontal="center"/>
    </xf>
    <xf numFmtId="190" fontId="14" fillId="0" borderId="12" xfId="3" applyNumberFormat="1" applyFont="1" applyBorder="1" applyAlignment="1">
      <alignment horizontal="center"/>
    </xf>
    <xf numFmtId="190" fontId="14" fillId="10" borderId="22" xfId="3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4" fillId="12" borderId="0" xfId="0" applyFont="1" applyFill="1" applyBorder="1" applyAlignment="1"/>
    <xf numFmtId="0" fontId="12" fillId="6" borderId="0" xfId="0" applyFont="1" applyFill="1" applyBorder="1" applyAlignment="1"/>
    <xf numFmtId="0" fontId="2" fillId="12" borderId="0" xfId="0" applyFont="1" applyFill="1" applyBorder="1" applyAlignment="1"/>
    <xf numFmtId="0" fontId="14" fillId="10" borderId="0" xfId="0" applyFont="1" applyFill="1" applyBorder="1" applyAlignment="1">
      <alignment horizontal="center"/>
    </xf>
    <xf numFmtId="0" fontId="2" fillId="10" borderId="0" xfId="0" applyFont="1" applyFill="1" applyBorder="1" applyAlignment="1"/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190" fontId="14" fillId="0" borderId="0" xfId="0" applyNumberFormat="1" applyFont="1" applyAlignment="1">
      <alignment horizontal="center"/>
    </xf>
    <xf numFmtId="0" fontId="8" fillId="0" borderId="1" xfId="0" applyFont="1" applyFill="1" applyBorder="1" applyAlignment="1"/>
    <xf numFmtId="18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88" fontId="6" fillId="0" borderId="1" xfId="0" quotePrefix="1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/>
    <xf numFmtId="0" fontId="6" fillId="0" borderId="10" xfId="0" applyFont="1" applyFill="1" applyBorder="1"/>
    <xf numFmtId="0" fontId="6" fillId="0" borderId="10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center"/>
    </xf>
    <xf numFmtId="188" fontId="5" fillId="0" borderId="10" xfId="0" applyNumberFormat="1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12" xfId="0" applyNumberFormat="1" applyFont="1" applyFill="1" applyBorder="1" applyAlignment="1">
      <alignment horizontal="left"/>
    </xf>
    <xf numFmtId="0" fontId="9" fillId="0" borderId="13" xfId="0" applyFont="1" applyFill="1" applyBorder="1" applyAlignment="1">
      <alignment horizontal="right"/>
    </xf>
    <xf numFmtId="0" fontId="6" fillId="0" borderId="13" xfId="0" applyFont="1" applyFill="1" applyBorder="1"/>
    <xf numFmtId="0" fontId="15" fillId="0" borderId="13" xfId="0" applyFont="1" applyFill="1" applyBorder="1" applyAlignment="1">
      <alignment horizontal="center" shrinkToFit="1"/>
    </xf>
    <xf numFmtId="0" fontId="6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12" fillId="0" borderId="1" xfId="4" applyFont="1" applyFill="1" applyBorder="1" applyAlignment="1" applyProtection="1">
      <alignment horizontal="center" shrinkToFit="1"/>
      <protection locked="0" hidden="1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88" fontId="6" fillId="0" borderId="1" xfId="0" applyNumberFormat="1" applyFont="1" applyFill="1" applyBorder="1" applyAlignment="1">
      <alignment horizontal="center" vertical="center" shrinkToFit="1"/>
    </xf>
    <xf numFmtId="0" fontId="6" fillId="5" borderId="10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6" fillId="5" borderId="13" xfId="0" applyFont="1" applyFill="1" applyBorder="1"/>
    <xf numFmtId="0" fontId="6" fillId="5" borderId="1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12" borderId="15" xfId="0" applyFont="1" applyFill="1" applyBorder="1" applyAlignment="1">
      <alignment horizontal="center"/>
    </xf>
    <xf numFmtId="0" fontId="14" fillId="12" borderId="17" xfId="0" applyFont="1" applyFill="1" applyBorder="1" applyAlignment="1">
      <alignment horizontal="center"/>
    </xf>
    <xf numFmtId="0" fontId="14" fillId="12" borderId="16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/>
    </xf>
    <xf numFmtId="0" fontId="14" fillId="12" borderId="10" xfId="0" applyFont="1" applyFill="1" applyBorder="1" applyAlignment="1">
      <alignment horizontal="center"/>
    </xf>
    <xf numFmtId="0" fontId="14" fillId="12" borderId="11" xfId="0" applyFont="1" applyFill="1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14" fillId="11" borderId="17" xfId="0" applyFont="1" applyFill="1" applyBorder="1" applyAlignment="1">
      <alignment horizontal="center"/>
    </xf>
    <xf numFmtId="0" fontId="14" fillId="11" borderId="1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14" borderId="9" xfId="0" applyNumberFormat="1" applyFont="1" applyFill="1" applyBorder="1" applyAlignment="1">
      <alignment horizontal="left"/>
    </xf>
    <xf numFmtId="0" fontId="9" fillId="14" borderId="10" xfId="0" applyFont="1" applyFill="1" applyBorder="1" applyAlignment="1"/>
    <xf numFmtId="0" fontId="6" fillId="14" borderId="10" xfId="0" applyFont="1" applyFill="1" applyBorder="1"/>
    <xf numFmtId="0" fontId="6" fillId="14" borderId="10" xfId="0" applyFont="1" applyFill="1" applyBorder="1" applyAlignment="1">
      <alignment horizontal="center" shrinkToFit="1"/>
    </xf>
    <xf numFmtId="0" fontId="6" fillId="14" borderId="10" xfId="0" applyFont="1" applyFill="1" applyBorder="1" applyAlignment="1">
      <alignment horizontal="center"/>
    </xf>
    <xf numFmtId="0" fontId="9" fillId="14" borderId="10" xfId="0" applyFont="1" applyFill="1" applyBorder="1" applyAlignment="1">
      <alignment horizontal="center" shrinkToFit="1"/>
    </xf>
    <xf numFmtId="0" fontId="5" fillId="14" borderId="12" xfId="0" applyNumberFormat="1" applyFont="1" applyFill="1" applyBorder="1" applyAlignment="1">
      <alignment horizontal="left"/>
    </xf>
    <xf numFmtId="0" fontId="9" fillId="14" borderId="13" xfId="0" applyFont="1" applyFill="1" applyBorder="1" applyAlignment="1">
      <alignment horizontal="right"/>
    </xf>
    <xf numFmtId="0" fontId="6" fillId="14" borderId="13" xfId="0" applyFont="1" applyFill="1" applyBorder="1"/>
    <xf numFmtId="0" fontId="15" fillId="14" borderId="13" xfId="0" applyFont="1" applyFill="1" applyBorder="1" applyAlignment="1">
      <alignment horizontal="center" shrinkToFit="1"/>
    </xf>
    <xf numFmtId="0" fontId="6" fillId="14" borderId="13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 shrinkToFit="1"/>
    </xf>
  </cellXfs>
  <cellStyles count="5">
    <cellStyle name="Normal 2" xfId="2" xr:uid="{AF26F404-1FC0-48C8-B9EA-8068C66573D1}"/>
    <cellStyle name="Normal 3" xfId="4" xr:uid="{C665C807-7C0E-453D-A793-E56EC142688C}"/>
    <cellStyle name="Normal 7" xfId="1" xr:uid="{C16CA5A9-ECB8-4FBB-91C2-C89879CCAACC}"/>
    <cellStyle name="จุลภาค" xfId="3" builtinId="3"/>
    <cellStyle name="ปกติ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2" name="AutoShape 41" descr="à¸à¸¥à¸à¸²à¸£à¸à¹à¸à¸«à¸²à¸£à¸¹à¸à¸ à¸²à¸à¸ªà¸³à¸«à¸£à¸±à¸ à¸à¸²à¸¢à¸à¸£à¹à¸§à¸à¸à¹ à¹à¸à¸©à¸¡à¹à¸à¸">
          <a:extLst>
            <a:ext uri="{FF2B5EF4-FFF2-40B4-BE49-F238E27FC236}">
              <a16:creationId xmlns:a16="http://schemas.microsoft.com/office/drawing/2014/main" id="{D792C0E4-CF3D-48CD-AFAC-7B6A8F01D83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48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" name="AutoShape 42" descr="à¸à¸¥à¸à¸²à¸£à¸à¹à¸à¸«à¸²à¸£à¸¹à¸à¸ à¸²à¸à¸ªà¸³à¸«à¸£à¸±à¸ à¸à¸²à¸¢à¸à¸£à¹à¸§à¸à¸à¹ à¹à¸à¸©à¸¡à¹à¸à¸">
          <a:extLst>
            <a:ext uri="{FF2B5EF4-FFF2-40B4-BE49-F238E27FC236}">
              <a16:creationId xmlns:a16="http://schemas.microsoft.com/office/drawing/2014/main" id="{8FC694A6-CB8A-441E-AA74-0D860F41811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48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4" name="AutoShape 43" descr="à¸à¸¥à¸à¸²à¸£à¸à¹à¸à¸«à¸²à¸£à¸¹à¸à¸ à¸²à¸à¸ªà¸³à¸«à¸£à¸±à¸ à¸à¸²à¸¢à¸à¸£à¹à¸§à¸à¸à¹ à¹à¸à¸©à¸¡à¹à¸à¸">
          <a:extLst>
            <a:ext uri="{FF2B5EF4-FFF2-40B4-BE49-F238E27FC236}">
              <a16:creationId xmlns:a16="http://schemas.microsoft.com/office/drawing/2014/main" id="{CA094228-91DD-4038-8CF9-D1DB10A8E88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48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6;&#3657;&#3629;&#3617;&#3641;&#3621;%20&#3626;&#3614;&#3611;.&#3609;&#3619;&#3634;&#3608;&#3636;&#3623;&#3634;&#3626;%20&#3648;&#3586;&#3605;%203/&#3617;&#3636;&#3609;/&#3586;&#3657;&#3629;&#3617;&#3641;&#3621;&#3611;&#3637;&#3591;&#3610;&#3611;&#3619;&#3632;&#3617;&#3634;&#3603;%2062/&#3591;&#3634;&#3609;&#3648;&#3591;&#3636;&#3609;&#3648;&#3604;&#3639;&#3629;&#3609;/&#3617;&#3637;&#3605;&#3633;&#3623;%201%20&#3617;&#3637;&#3609;&#3634;&#3588;&#3617;%202562/&#3617;&#3637;&#3605;&#3633;&#3623;%201%20&#3617;&#3637;&#3609;&#3634;&#3588;&#3617;%202562/&#3649;&#3610;&#3610;&#3611;&#3619;&#3632;&#3648;&#3617;&#3636;&#3609;111/&#3617;&#3636;&#3609;/&#3586;&#3657;&#3629;&#3617;&#3641;&#3621;&#3611;&#3637;&#3591;&#3610;&#3611;&#3619;&#3632;&#3617;&#3634;&#3603;%2056/&#3591;&#3634;&#3609;&#3648;&#3591;&#3636;&#3609;&#3648;&#3604;&#3639;&#3629;&#3609;/&#3617;&#3637;&#3605;&#3633;&#3623;%201%20&#3617;&#3637;&#3609;&#3634;&#3588;&#3617;%202556/&#3617;&#3637;&#3605;&#3633;&#3623;%201%20&#3617;&#3637;.&#3588;.56/&#3586;&#3657;&#3634;&#3619;&#3634;&#3594;&#3585;&#3634;&#3619;&#3588;&#3619;&#3641;56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6;&#3657;&#3629;&#3617;&#3641;&#3621;%20&#3626;&#3614;&#3611;.&#3609;&#3619;&#3634;&#3608;&#3636;&#3623;&#3634;&#3626;%20&#3648;&#3586;&#3605;%203/&#3617;&#3636;&#3609;/&#3586;&#3657;&#3629;&#3617;&#3641;&#3621;&#3611;&#3637;&#3591;&#3610;&#3611;&#3619;&#3632;&#3617;&#3634;&#3603;%2062/&#3591;&#3634;&#3609;&#3648;&#3591;&#3636;&#3609;&#3648;&#3604;&#3639;&#3629;&#3609;/&#3617;&#3637;&#3605;&#3633;&#3623;%201%20&#3617;&#3637;&#3609;&#3634;&#3588;&#3617;%202562/&#3617;&#3637;&#3605;&#3633;&#3623;%201%20&#3617;&#3637;&#3609;&#3634;&#3588;&#3617;%202562/&#3649;&#3610;&#3610;&#3611;&#3619;&#3632;&#3648;&#3617;&#3636;&#3609;111/&#3586;&#3657;&#3629;&#3617;&#3641;&#3621;&#3648;&#3591;&#3636;&#3609;&#3648;&#3604;&#3639;&#3629;&#3609;&#3592;&#3656;&#3634;&#3618;&#3605;&#3619;&#3591;/&#3626;&#3614;&#3611;.&#3609;&#3619;&#3634;&#3608;&#3636;&#3623;&#3634;&#3626;%20&#3648;&#3586;&#3605;%203(&#3592;&#3656;&#3634;&#3618;&#3605;&#3619;&#3591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C4D089\1march55_1-&#3607;&#3604;&#3621;&#3629;&#359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6;&#3657;&#3629;&#3617;&#3641;&#3621;%20&#3626;&#3614;&#3611;.&#3609;&#3619;&#3634;&#3608;&#3636;&#3623;&#3634;&#3626;%20&#3648;&#3586;&#3605;%203/&#3617;&#3636;&#3609;/&#3586;&#3657;&#3629;&#3617;&#3641;&#3621;&#3611;&#3637;&#3591;&#3610;&#3611;&#3619;&#3632;&#3617;&#3634;&#3603;%2062/&#3591;&#3634;&#3609;&#3648;&#3591;&#3636;&#3609;&#3648;&#3604;&#3639;&#3629;&#3609;/&#3617;&#3637;&#3605;&#3633;&#3623;%201%20&#3617;&#3637;&#3609;&#3634;&#3588;&#3617;%202562/&#3617;&#3637;&#3605;&#3633;&#3623;%201%20&#3617;&#3637;&#3609;&#3634;&#3588;&#3617;%202562/&#3650;&#3611;&#3619;&#3649;&#3585;&#3619;&#3617;&#3648;&#3621;&#3639;&#3656;&#3629;&#3609;&#3648;&#3591;&#3636;&#3609;&#3648;&#3604;&#3639;&#3629;&#3609;&#3588;&#3619;&#3641;%20(1%20&#3648;&#3617;.&#3618;.62)&#3621;&#3656;&#3634;&#3626;&#3640;&#3604;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36;&#3609;/&#3586;&#3657;&#3629;&#3617;&#3641;&#3621;&#3611;&#3637;&#3591;&#3610;&#3611;&#3619;&#3632;&#3617;&#3634;&#3603;%2061/&#3591;&#3634;&#3609;&#3648;&#3591;&#3636;&#3609;&#3648;&#3604;&#3639;&#3629;&#3609;/&#3617;&#3637;&#3605;&#3633;&#3623;%201%20%20&#3617;&#3637;&#3609;&#3634;&#3588;&#3617;%20%202561/&#3617;&#3637;&#3605;&#3633;&#3623;%201%20&#3617;&#3637;&#3609;&#3634;%202561/&#3650;&#3611;&#3619;&#3649;&#3585;&#3619;&#3617;&#3648;&#3621;&#3639;&#3656;&#3629;&#3609;&#3648;&#3591;&#3636;&#3609;&#3648;&#3604;&#3639;&#3629;&#3609;%202561/&#3650;&#3611;&#3619;&#3649;&#3585;&#3619;&#3617;&#3648;&#3621;&#3639;&#3656;&#3629;&#3609;&#3648;&#3591;&#3636;&#3609;&#3648;&#3604;&#3639;&#3629;&#3609;%202561.1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F4A189\&#3650;&#3611;&#3619;&#3649;&#3585;&#3619;&#3617;&#3648;&#3621;&#3639;&#3656;&#3629;&#3609;%202558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6;&#3657;&#3629;&#3617;&#3641;&#3621;%20&#3626;&#3614;&#3611;.&#3609;&#3619;&#3634;&#3608;&#3636;&#3623;&#3634;&#3626;%20&#3648;&#3586;&#3605;%203/&#3617;&#3636;&#3609;/&#3586;&#3657;&#3629;&#3617;&#3641;&#3621;&#3611;&#3637;&#3591;&#3610;&#3611;&#3619;&#3632;&#3617;&#3634;&#3603;%2062/&#3591;&#3634;&#3609;&#3648;&#3591;&#3636;&#3609;&#3648;&#3604;&#3639;&#3629;&#3609;/&#3617;&#3637;&#3605;&#3633;&#3623;%201%20&#3617;&#3637;&#3609;&#3634;&#3588;&#3617;%202562/&#3617;&#3637;&#3605;&#3633;&#3623;%201%20&#3617;&#3637;&#3609;&#3634;&#3588;&#3617;%202562/&#3649;&#3610;&#3610;&#3611;&#3619;&#3632;&#3648;&#3617;&#3636;&#3609;111/&#3649;&#3610;&#3610;&#3611;&#3619;&#3632;&#3648;&#3617;&#3636;&#3609;&#3588;&#3619;&#3641;(&#3648;&#3617;.&#3618;.6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37;&#3605;&#3633;&#3623;%201%20&#3617;&#3637;&#3609;&#3634;&#3588;&#3617;%202562/Programe2562.1/&#3650;&#3611;&#3619;&#3649;&#3585;&#3619;&#3617;&#3648;&#3621;&#3639;&#3656;&#3629;&#3609;&#3648;&#3591;&#3636;&#3609;&#3648;&#3604;&#3639;&#3629;&#3609;2562.1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6;&#3657;&#3629;&#3617;&#3641;&#3621;%20&#3626;&#3614;&#3611;.&#3609;&#3619;&#3634;&#3608;&#3636;&#3623;&#3634;&#3626;%20&#3648;&#3586;&#3605;%203/&#3617;&#3636;&#3609;/&#3586;&#3657;&#3629;&#3617;&#3641;&#3621;&#3611;&#3637;&#3591;&#3610;&#3611;&#3619;&#3632;&#3617;&#3634;&#3603;%2062/&#3591;&#3634;&#3609;&#3648;&#3591;&#3636;&#3609;&#3648;&#3604;&#3639;&#3629;&#3609;/&#3617;&#3637;&#3605;&#3633;&#3623;%201%20&#3617;&#3637;&#3609;&#3634;&#3588;&#3617;%202562/&#3617;&#3637;&#3605;&#3633;&#3623;%201%20&#3617;&#3637;&#3609;&#3634;&#3588;&#3617;%202562/&#3649;&#3610;&#3610;&#3611;&#3619;&#3632;&#3648;&#3617;&#3636;&#3609;111/&#3617;&#3637;&#3605;&#3633;&#3623;%201%20&#3617;&#3637;&#3609;&#3634;&#3588;&#3617;%202556/&#3617;&#3637;&#3605;&#3633;&#3623;%201%20&#3617;&#3637;.&#3588;.56/&#3586;&#3657;&#3634;&#3619;&#3634;&#3594;&#3585;&#3634;&#3619;&#3588;&#3619;&#3641;56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8FE3B2F\199&#3626;&#3614;&#3617;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8FE3B2F\188&#3626;&#3614;&#3617;0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ersonel.obec.go.th/ewtadmin/ewt/personal_obec/images/article/freetemp/Test1_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นฉบับ"/>
      <sheetName val="มีตัว 1มี.ค.56"/>
      <sheetName val="สรุปข้าราชการครู"/>
      <sheetName val="ไม่เลื่อน"/>
      <sheetName val="ไปช่วย+มาช่วย"/>
      <sheetName val="โควตาครูแยกศูนย์"/>
      <sheetName val="ส่งข้อมูล"/>
      <sheetName val="ส่งข้อมูล (2)"/>
      <sheetName val="เงินเดือน"/>
      <sheetName val="sch"/>
      <sheetName val="คำสั่งรวม"/>
      <sheetName val="ผอ.รร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งด.ก่อนเลื่อน</v>
          </cell>
          <cell r="E2" t="str">
            <v>ไม่เลื่อน</v>
          </cell>
        </row>
        <row r="3">
          <cell r="E3" t="str">
            <v>ข้อ 6</v>
          </cell>
        </row>
        <row r="4">
          <cell r="E4" t="str">
            <v>ข้อ 7</v>
          </cell>
        </row>
      </sheetData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หน้าสรุป"/>
      <sheetName val="รร.ในสังกัด"/>
      <sheetName val="ข้าราชการ"/>
      <sheetName val="7type_postcode"/>
      <sheetName val="8 รหัสพื้นที่"/>
      <sheetName val="typerate"/>
      <sheetName val="22 precode"/>
      <sheetName val="postcode"/>
      <sheetName val="กลุ่มงานสพท"/>
      <sheetName val="vitaya"/>
      <sheetName val="religion"/>
      <sheetName val="31 status"/>
      <sheetName val="41 stagesalary"/>
      <sheetName val="47 educate"/>
      <sheetName val="48 major"/>
      <sheetName val="subject"/>
      <sheetName val="เงินเดือน"/>
    </sheetNames>
    <sheetDataSet>
      <sheetData sheetId="0"/>
      <sheetData sheetId="1"/>
      <sheetData sheetId="2"/>
      <sheetData sheetId="3">
        <row r="3">
          <cell r="I3" t="str">
            <v> 430001 = ผู้อำนวยการเชี่ยวชาญพิเศษ (รับเงินเดือนสูงกว่าขั้น คศ05)</v>
          </cell>
        </row>
        <row r="4">
          <cell r="I4" t="str">
            <v> 430002 = ผู้อำนวยการเชี่ยวชาญพิเศษ</v>
          </cell>
        </row>
        <row r="5">
          <cell r="I5" t="str">
            <v> 430003 = ผู้อำนวยการเชี่ยวชาญพิเศษ (รับเงินเดือน คศ04)</v>
          </cell>
        </row>
        <row r="6">
          <cell r="I6" t="str">
            <v> 430004 = ผู้อำนวยการเชี่ยวชาญ (รับเงินเดือน คศ05)</v>
          </cell>
        </row>
        <row r="7">
          <cell r="I7" t="str">
            <v> 430005 = ผู้อำนวยการเชี่ยวชาญ</v>
          </cell>
        </row>
        <row r="8">
          <cell r="I8" t="str">
            <v> 430007 = ผู้อำนวยการชำนาญการพิเศษ (รับเงินเดือน คศ04)</v>
          </cell>
        </row>
        <row r="9">
          <cell r="I9" t="str">
            <v> 430008 = ผู้อำนวยการชำนาญการพิเศษ</v>
          </cell>
        </row>
        <row r="10">
          <cell r="I10" t="str">
            <v> 430010 = ผู้อำนวยการชำนาญการ</v>
          </cell>
        </row>
        <row r="11">
          <cell r="I11" t="str">
            <v> 430016 = ผู้อำนวยการ (ไม่มีเงิน ปจต./วิทยฐานะ)</v>
          </cell>
        </row>
        <row r="12">
          <cell r="I12" t="str">
            <v> 431001 = รองผู้อำนวยการเชี่ยวชาญ (รับเงินเดือน คศ05)</v>
          </cell>
        </row>
        <row r="13">
          <cell r="I13" t="str">
            <v> 431002 = รองผู้อำนวยการเชี่ยวชาญ</v>
          </cell>
        </row>
        <row r="14">
          <cell r="I14" t="str">
            <v> 431004 = รองผู้อำนวยการชำนาญการพิเศษ (รับเงินเดือน คศ04)</v>
          </cell>
        </row>
        <row r="15">
          <cell r="I15" t="str">
            <v> 431005 = รองผู้อำนวยการชำนาญการพิเศษ</v>
          </cell>
        </row>
        <row r="16">
          <cell r="I16" t="str">
            <v> 431007 = รองผู้อำนวยการชำนาญการ</v>
          </cell>
        </row>
        <row r="17">
          <cell r="I17" t="str">
            <v> 431008 = รองผู้อำนวยการ (ไม่มีเงิน ปจต./วิทยฐานะ)</v>
          </cell>
        </row>
        <row r="18">
          <cell r="I18" t="str">
            <v> 430000 = ผู้ช่วยผู้อำนวยการสำนักงานเขตพื้นที่การศึกษา(ไม่มีเงิน ปจต./วิทยฐานะ)</v>
          </cell>
        </row>
        <row r="19">
          <cell r="I19" t="str">
            <v> 430001 = ผู้อำนวยการเชี่ยวชาญพิเศษ (รับเงินเดือนสูงกว่าขั้น คศ05)</v>
          </cell>
        </row>
        <row r="20">
          <cell r="I20" t="str">
            <v> 430002 = ผู้อำนวยการเชี่ยวชาญพิเศษ</v>
          </cell>
        </row>
        <row r="21">
          <cell r="I21" t="str">
            <v> 430003 = ผู้อำนวยการเชี่ยวชาญพิเศษ (รับเงินเดือน คศ04)</v>
          </cell>
        </row>
        <row r="22">
          <cell r="I22" t="str">
            <v> 430004 = ผู้อำนวยการเชี่ยวชาญ (รับเงินเดือน คศ05)</v>
          </cell>
        </row>
        <row r="23">
          <cell r="I23" t="str">
            <v> 430005 = ผู้อำนวยการเชี่ยวชาญ</v>
          </cell>
        </row>
        <row r="24">
          <cell r="I24" t="str">
            <v> 430007 = ผู้อำนวยการชำนาญการพิเศษ (รับเงินเดือน คศ04)</v>
          </cell>
        </row>
        <row r="25">
          <cell r="I25" t="str">
            <v> 430008 = ผู้อำนวยการชำนาญการพิเศษ</v>
          </cell>
        </row>
        <row r="26">
          <cell r="I26" t="str">
            <v> 430010 = ผู้อำนวยการชำนาญการ</v>
          </cell>
        </row>
        <row r="27">
          <cell r="I27" t="str">
            <v> 430016 = ผู้อำนวยการ (ไม่มีเงิน ปจต./วิทยฐานะ)</v>
          </cell>
        </row>
        <row r="28">
          <cell r="I28" t="str">
            <v> 431001 = รองผู้อำนวยการเชี่ยวชาญ (รับเงินเดือน คศ05)</v>
          </cell>
        </row>
        <row r="29">
          <cell r="I29" t="str">
            <v> 431002 = รองผู้อำนวยการเชี่ยวชาญ</v>
          </cell>
        </row>
        <row r="30">
          <cell r="I30" t="str">
            <v> 431004 = รองผู้อำนวยการชำนาญการพิเศษ (รับเงินเดือน คศ04)</v>
          </cell>
        </row>
        <row r="31">
          <cell r="I31" t="str">
            <v> 431005 = รองผู้อำนวยการชำนาญการพิเศษ</v>
          </cell>
        </row>
        <row r="32">
          <cell r="I32" t="str">
            <v> 431007 = รองผู้อำนวยการชำนาญการ</v>
          </cell>
        </row>
        <row r="33">
          <cell r="I33" t="str">
            <v> 431011 = รองผู้อำนวยการ (ไม่มีเงิน ปจต./วิทยฐานะ)</v>
          </cell>
        </row>
        <row r="34">
          <cell r="I34" t="str">
            <v> 432001 = ศึกษานิเทศก์เชี่ยวชาญพิเศษ (รับเงินเดือนสูงกว่าขั้นสูงของคศ05)</v>
          </cell>
        </row>
        <row r="35">
          <cell r="I35" t="str">
            <v> 432002 = ศึกษานิเทศก์เชี่ยวชาญพิเศษ</v>
          </cell>
        </row>
        <row r="36">
          <cell r="I36" t="str">
            <v> 432004 = ศึกษานิเทศก์เชี่ยวชาญ (รับเงินเดือน คศ05)</v>
          </cell>
        </row>
        <row r="37">
          <cell r="I37" t="str">
            <v> 432005 = ศึกษานิเทศก์เชี่ยวชาญ</v>
          </cell>
        </row>
        <row r="38">
          <cell r="I38" t="str">
            <v> 432007 = ศึกษานิเทศก์ชำนาญการพิเศษ (รับเงินเดือน คศ04)</v>
          </cell>
        </row>
        <row r="39">
          <cell r="I39" t="str">
            <v> 432008 = ศึกษานิเทศก์ชำนาญการพิเศษ</v>
          </cell>
        </row>
        <row r="40">
          <cell r="I40" t="str">
            <v> 432010 = ศึกษานิเทศก์ชำนาญการ</v>
          </cell>
        </row>
        <row r="41">
          <cell r="I41" t="str">
            <v> 432012 = ศึกษานิเทศก์ (ไม่มีเงิน ปจต./วิทยฐานะ)</v>
          </cell>
        </row>
        <row r="42">
          <cell r="I42" t="str">
            <v> 432022 = เจ้าหน้าที่บริหารการศึกษา (ไม่มีเงิน ปจต./วิทยฐานะ)</v>
          </cell>
        </row>
        <row r="43">
          <cell r="I43" t="str">
            <v> 432021 = เจ้าหน้าที่บริหารการศึกษาชำนาญการ (ไม่มีเงิน ปจต./วิทยฐานะ)</v>
          </cell>
        </row>
        <row r="44">
          <cell r="I44" t="str">
            <v> 110019 = วิชาการระดับชำนาญการพิเศษ(C8 เดิมที่มี ต.ข.8-8ว)</v>
          </cell>
        </row>
        <row r="45">
          <cell r="I45" t="str">
            <v> 110021 = วิชาการระดับชำนาญการ</v>
          </cell>
        </row>
        <row r="46">
          <cell r="I46" t="str">
            <v> 110022 = วิชาการระดับปฏิบัติการ</v>
          </cell>
        </row>
        <row r="47">
          <cell r="I47" t="str">
            <v> 110024 = ทั่วไประดับอาวุโส (C8 เดิมที่มี ต.ข.8-8ว.)</v>
          </cell>
        </row>
        <row r="48">
          <cell r="I48" t="str">
            <v> 110025 = ทั่วไประดับอาวุโส</v>
          </cell>
        </row>
        <row r="49">
          <cell r="I49" t="str">
            <v> 110026 = ทั่วไประดับชำนาญงาน</v>
          </cell>
        </row>
        <row r="50">
          <cell r="I50" t="str">
            <v> 110027 = ทั่วไประดับปฏิบัติงาน</v>
          </cell>
        </row>
        <row r="51">
          <cell r="I51" t="str">
            <v> 428001 = ครูเชี่ยวชาญพิเศษ (รับเงินเดือนสูงกว่าขั้นสูงของ คศ05)</v>
          </cell>
        </row>
        <row r="52">
          <cell r="I52" t="str">
            <v> 428002 = ครูเชี่ยวชาญพิเศษ</v>
          </cell>
        </row>
        <row r="53">
          <cell r="I53" t="str">
            <v> 428004 = ครูเชี่ยวชาญ (รับเงินเดือน คศ05)</v>
          </cell>
        </row>
        <row r="54">
          <cell r="I54" t="str">
            <v> 428005 = ครูเชี่ยวชาญ</v>
          </cell>
        </row>
        <row r="55">
          <cell r="I55" t="str">
            <v> 428007 = ครูชำนาญการพิเศษ (รับเงินเดือน คศ04)</v>
          </cell>
        </row>
        <row r="56">
          <cell r="I56" t="str">
            <v> 428008 = ครูชำนาญการพิเศษ</v>
          </cell>
        </row>
        <row r="57">
          <cell r="I57" t="str">
            <v> 428010 = ครูชำนาญการ</v>
          </cell>
        </row>
        <row r="58">
          <cell r="I58" t="str">
            <v> 428012 = ครู</v>
          </cell>
        </row>
        <row r="59">
          <cell r="I59" t="str">
            <v> 428014 = ครูผู้ช่วย</v>
          </cell>
        </row>
      </sheetData>
      <sheetData sheetId="4"/>
      <sheetData sheetId="5">
        <row r="2">
          <cell r="D2" t="str">
            <v>1 = คศ.1</v>
          </cell>
        </row>
        <row r="3">
          <cell r="D3" t="str">
            <v>2 = คศ.2</v>
          </cell>
        </row>
        <row r="4">
          <cell r="D4" t="str">
            <v>3 = คศ.3</v>
          </cell>
        </row>
        <row r="5">
          <cell r="D5" t="str">
            <v>4 = คศ.4</v>
          </cell>
        </row>
        <row r="6">
          <cell r="D6" t="str">
            <v>5 = คศ.5</v>
          </cell>
        </row>
        <row r="7">
          <cell r="D7" t="str">
            <v>99 = คผช.</v>
          </cell>
        </row>
        <row r="8">
          <cell r="D8" t="str">
            <v>11 = ปฏิบัติงาน</v>
          </cell>
        </row>
        <row r="9">
          <cell r="D9" t="str">
            <v>12 = ชำนาญงาน</v>
          </cell>
        </row>
        <row r="10">
          <cell r="D10" t="str">
            <v>13 = อาวุโส</v>
          </cell>
        </row>
        <row r="11">
          <cell r="D11" t="str">
            <v>14 = อาวุโส(2)</v>
          </cell>
        </row>
        <row r="12">
          <cell r="D12" t="str">
            <v>21 = ปฏิบัติการ</v>
          </cell>
        </row>
        <row r="13">
          <cell r="D13" t="str">
            <v>22 = ชำนาญการ</v>
          </cell>
        </row>
        <row r="14">
          <cell r="D14" t="str">
            <v>23 = ชำนาญการพิเศษ</v>
          </cell>
        </row>
        <row r="15">
          <cell r="D15" t="str">
            <v>24 = เชี่ยวชาญ</v>
          </cell>
        </row>
        <row r="16">
          <cell r="D16" t="str">
            <v>25 = ทรงคุณวุฒิ</v>
          </cell>
        </row>
      </sheetData>
      <sheetData sheetId="6">
        <row r="2">
          <cell r="D2" t="str">
            <v>001 = นาย</v>
          </cell>
        </row>
        <row r="3">
          <cell r="D3" t="str">
            <v>002 = นาง</v>
          </cell>
        </row>
        <row r="4">
          <cell r="D4" t="str">
            <v>003 = น.ส.</v>
          </cell>
        </row>
        <row r="5">
          <cell r="D5" t="str">
            <v>008 = ม.ล.</v>
          </cell>
        </row>
        <row r="6">
          <cell r="D6" t="str">
            <v>446 = ส.ต.ต.</v>
          </cell>
        </row>
        <row r="7">
          <cell r="D7" t="str">
            <v>444 = ส.ต.ท.</v>
          </cell>
        </row>
        <row r="8">
          <cell r="D8" t="str">
            <v>442 = ส.ต.อ.</v>
          </cell>
        </row>
        <row r="9">
          <cell r="D9" t="str">
            <v>151 = จ.ส.ต.</v>
          </cell>
        </row>
        <row r="10">
          <cell r="D10" t="str">
            <v>434 = ร.ต.ต.</v>
          </cell>
        </row>
        <row r="11">
          <cell r="D11" t="str">
            <v>157 = ส.ต.</v>
          </cell>
        </row>
        <row r="12">
          <cell r="D12" t="str">
            <v>155 = ส.ท.</v>
          </cell>
        </row>
        <row r="13">
          <cell r="D13" t="str">
            <v>153 = ส.อ.</v>
          </cell>
        </row>
        <row r="14">
          <cell r="D14" t="str">
            <v>140 = ร.ต.</v>
          </cell>
        </row>
        <row r="15">
          <cell r="D15" t="str">
            <v>136 = ร.ท.</v>
          </cell>
        </row>
        <row r="16">
          <cell r="D16" t="str">
            <v>132 = ร.อ.</v>
          </cell>
        </row>
        <row r="17">
          <cell r="D17" t="str">
            <v>151 = จ.ส.ต.</v>
          </cell>
        </row>
        <row r="18">
          <cell r="D18" t="str">
            <v>149 = จ.ส.ท.</v>
          </cell>
        </row>
        <row r="19">
          <cell r="D19" t="str">
            <v>147 = จ.ส.อ.</v>
          </cell>
        </row>
        <row r="20">
          <cell r="D20" t="str">
            <v>254 = จ.ต.</v>
          </cell>
        </row>
        <row r="21">
          <cell r="D21" t="str">
            <v>252 = จ.ท.</v>
          </cell>
        </row>
        <row r="22">
          <cell r="D22" t="str">
            <v>250 = จ.อ.</v>
          </cell>
        </row>
        <row r="23">
          <cell r="D23" t="str">
            <v>242 = ว่าที่ ร.ต.</v>
          </cell>
        </row>
        <row r="24">
          <cell r="D24" t="str">
            <v>238 = ว่าที่ ร.ท.</v>
          </cell>
        </row>
        <row r="25">
          <cell r="D25" t="str">
            <v>244 = พ.จ.อ.</v>
          </cell>
        </row>
        <row r="26">
          <cell r="D26" t="str">
            <v>246 = พ.จ.ท.</v>
          </cell>
        </row>
        <row r="27">
          <cell r="D27" t="str">
            <v>141 = ร.ต.หญิง</v>
          </cell>
        </row>
        <row r="28">
          <cell r="D28" t="str">
            <v>154 = ส.อ.หญิง</v>
          </cell>
        </row>
        <row r="29">
          <cell r="D29" t="str">
            <v>244 = พ.จ.อ.</v>
          </cell>
        </row>
        <row r="30">
          <cell r="D30" t="str">
            <v>006 = ม.ร.ว.</v>
          </cell>
        </row>
        <row r="31">
          <cell r="D31" t="str">
            <v>252 = จ.ท.</v>
          </cell>
        </row>
        <row r="32">
          <cell r="D32" t="str">
            <v>344 = พ.อ.อ.</v>
          </cell>
        </row>
        <row r="33">
          <cell r="D33" t="str">
            <v>423 = พ.ต.ต.หญิง</v>
          </cell>
        </row>
        <row r="34">
          <cell r="D34" t="str">
            <v>234 = ว่าที่ ร.อ.</v>
          </cell>
        </row>
        <row r="35">
          <cell r="D35" t="str">
            <v>254 = จ.ต.</v>
          </cell>
        </row>
        <row r="36">
          <cell r="D36" t="str">
            <v>452 = พลฯสมัคร</v>
          </cell>
        </row>
        <row r="37">
          <cell r="D37" t="str">
            <v>121 = พ.อ.หญิง</v>
          </cell>
        </row>
        <row r="38">
          <cell r="D38" t="str">
            <v>130 = ว่าที่พ.ต.</v>
          </cell>
        </row>
        <row r="39">
          <cell r="D39" t="str">
            <v>447 = ส.ต.ต.หญิง</v>
          </cell>
        </row>
        <row r="40">
          <cell r="D40" t="str">
            <v>250 = จ.อ.</v>
          </cell>
        </row>
        <row r="41">
          <cell r="D41" t="str">
            <v>438 = ด.ต.</v>
          </cell>
        </row>
        <row r="42">
          <cell r="D42" t="str">
            <v>345 = พ.อ.อ.หญิง</v>
          </cell>
        </row>
        <row r="43">
          <cell r="D43" t="str">
            <v>348 = พ.อ.ต.</v>
          </cell>
        </row>
        <row r="44">
          <cell r="D44" t="str">
            <v>426 = ร.ต.อ.</v>
          </cell>
        </row>
        <row r="45">
          <cell r="D45" t="str">
            <v>430 = ร.ต.ท.</v>
          </cell>
        </row>
        <row r="46">
          <cell r="D46" t="str">
            <v>343 = ว่าที่ ร.ต.หญิง</v>
          </cell>
        </row>
        <row r="47">
          <cell r="D47" t="str">
            <v>014 = ม.ล.หญิง</v>
          </cell>
        </row>
        <row r="48">
          <cell r="D48" t="str">
            <v>007 = ม.ร.ว.หญิง</v>
          </cell>
        </row>
        <row r="49">
          <cell r="D49" t="str">
            <v>137 = ร.ท.หญิง</v>
          </cell>
        </row>
        <row r="50">
          <cell r="D50" t="str">
            <v>435 = ร.ต.ต.หญิง</v>
          </cell>
        </row>
        <row r="51">
          <cell r="D51" t="str">
            <v>431 = ร.ต.ท.หญิง</v>
          </cell>
        </row>
        <row r="52">
          <cell r="D52" t="str">
            <v>427 = ร.ต.อ.หญิง</v>
          </cell>
        </row>
        <row r="53">
          <cell r="D53" t="str">
            <v>133 = ร.อ.หญิง</v>
          </cell>
        </row>
        <row r="54">
          <cell r="D54" t="str">
            <v>235 = ว่าที่ ร.อ.หญิง</v>
          </cell>
        </row>
        <row r="55">
          <cell r="D55" t="str">
            <v>239 = ว่าที่ ร.ท.หญิง</v>
          </cell>
        </row>
        <row r="56">
          <cell r="D56" t="str">
            <v>158 = ส.ต.หญิง</v>
          </cell>
        </row>
        <row r="57">
          <cell r="D57" t="str">
            <v>445 = ส.ต.ท.หญิง</v>
          </cell>
        </row>
        <row r="58">
          <cell r="D58" t="str">
            <v>443 = ส.ต.อ.หญิง</v>
          </cell>
        </row>
        <row r="59">
          <cell r="D59" t="str">
            <v>156 = ส.ท.หญิง</v>
          </cell>
        </row>
        <row r="60">
          <cell r="D60" t="str">
            <v>148 = จ.ส.อ.หญิง</v>
          </cell>
        </row>
        <row r="61">
          <cell r="D61" t="str">
            <v>150 = จ.ส.ท.หญิง</v>
          </cell>
        </row>
        <row r="62">
          <cell r="D62" t="str">
            <v>152 = จ.ส.ต.หญิง</v>
          </cell>
        </row>
        <row r="63">
          <cell r="D63" t="str">
            <v>347 = พ.อ.ท.หญิง</v>
          </cell>
        </row>
        <row r="64">
          <cell r="D64" t="str">
            <v>349 = พ.อ.ต.หญิง</v>
          </cell>
        </row>
        <row r="65">
          <cell r="D65" t="str">
            <v>152 = จ.ส.ต.หญิง</v>
          </cell>
        </row>
      </sheetData>
      <sheetData sheetId="7">
        <row r="3">
          <cell r="C3" t="str">
            <v>01 = ผู้อำนวยการสำนักงานเขตพื้นที่การศึกษา</v>
          </cell>
        </row>
        <row r="4">
          <cell r="C4" t="str">
            <v>01 = ผู้อำนวยการสำนักงานเขตพื้นที่การศึกษา</v>
          </cell>
        </row>
        <row r="5">
          <cell r="C5" t="str">
            <v>01 = ผู้อำนวยการสำนักงานเขตพื้นที่การศึกษา</v>
          </cell>
        </row>
        <row r="6">
          <cell r="C6" t="str">
            <v>01 = ผู้อำนวยการสำนักงานเขตพื้นที่การศึกษา</v>
          </cell>
        </row>
        <row r="7">
          <cell r="C7" t="str">
            <v>03 = รองผู้อำนวยการสำนักงานเขตพื้นที่การศึกษา</v>
          </cell>
        </row>
        <row r="8">
          <cell r="C8" t="str">
            <v>03 = รองผู้อำนวยการสำนักงานเขตพื้นที่การศึกษา</v>
          </cell>
        </row>
        <row r="9">
          <cell r="C9" t="str">
            <v>03 = รองผู้อำนวยการสำนักงานเขตพื้นที่การศึกษา</v>
          </cell>
        </row>
        <row r="10">
          <cell r="C10" t="str">
            <v>03 = รองผู้อำนวยการสำนักงานเขตพื้นที่การศึกษา</v>
          </cell>
        </row>
        <row r="11">
          <cell r="C11" t="str">
            <v>04 = ผู้ช่วยผู้อำนวยการสำนักงานเขตพื้นที่การศึกษา</v>
          </cell>
        </row>
        <row r="12">
          <cell r="C12" t="str">
            <v>04 = ผู้ช่วยผู้อำนวยการสำนักงานเขตพื้นที่การศึกษา</v>
          </cell>
        </row>
        <row r="13">
          <cell r="C13" t="str">
            <v>04 = ผู้ช่วยผู้อำนวยการสำนักงานเขตพื้นที่การศึกษา</v>
          </cell>
        </row>
        <row r="14">
          <cell r="C14" t="str">
            <v>09 = ศึกษานิเทศก์</v>
          </cell>
        </row>
        <row r="15">
          <cell r="C15" t="str">
            <v>09 = ศึกษานิเทศก์</v>
          </cell>
        </row>
        <row r="16">
          <cell r="C16" t="str">
            <v>09 = ศึกษานิเทศก์</v>
          </cell>
        </row>
        <row r="17">
          <cell r="C17" t="str">
            <v>09 = ศึกษานิเทศก์</v>
          </cell>
        </row>
        <row r="18">
          <cell r="C18" t="str">
            <v>09 = ศึกษานิเทศก์</v>
          </cell>
        </row>
        <row r="19">
          <cell r="C19" t="str">
            <v>05 = เจ้าหน้าที่บริหารการศึกษาขั้นพื้นฐาน</v>
          </cell>
        </row>
        <row r="20">
          <cell r="C20" t="str">
            <v>05 = เจ้าหน้าที่บริหารการศึกษาขั้นพื้นฐาน</v>
          </cell>
        </row>
        <row r="21">
          <cell r="C21" t="str">
            <v>05 = เจ้าหน้าที่บริหารการศึกษาขั้นพื้นฐาน</v>
          </cell>
        </row>
        <row r="22">
          <cell r="C22" t="str">
            <v>10 = ผู้อำนวยการโรงเรียน</v>
          </cell>
        </row>
        <row r="23">
          <cell r="C23" t="str">
            <v>10 = ผู้อำนวยการโรงเรียน</v>
          </cell>
        </row>
        <row r="24">
          <cell r="C24" t="str">
            <v>10 = ผู้อำนวยการโรงเรียน</v>
          </cell>
        </row>
        <row r="25">
          <cell r="C25" t="str">
            <v>10 = ผู้อำนวยการโรงเรียน</v>
          </cell>
        </row>
        <row r="26">
          <cell r="C26" t="str">
            <v>10 = ผู้อำนวยการโรงเรียน</v>
          </cell>
        </row>
        <row r="27">
          <cell r="C27" t="str">
            <v>13 = รองผู้อำนวยการโรงเรียน</v>
          </cell>
        </row>
        <row r="28">
          <cell r="C28" t="str">
            <v>13 = รองผู้อำนวยการโรงเรียน</v>
          </cell>
        </row>
        <row r="29">
          <cell r="C29" t="str">
            <v>13 = รองผู้อำนวยการโรงเรียน</v>
          </cell>
        </row>
        <row r="30">
          <cell r="C30" t="str">
            <v>13 = รองผู้อำนวยการโรงเรียน</v>
          </cell>
        </row>
        <row r="31">
          <cell r="C31" t="str">
            <v>19 = ครู</v>
          </cell>
        </row>
        <row r="32">
          <cell r="C32" t="str">
            <v>19 = ครู</v>
          </cell>
        </row>
        <row r="33">
          <cell r="C33" t="str">
            <v>19 = ครู</v>
          </cell>
        </row>
        <row r="34">
          <cell r="C34" t="str">
            <v>19 = ครู</v>
          </cell>
        </row>
        <row r="35">
          <cell r="C35" t="str">
            <v>19 = ครู</v>
          </cell>
        </row>
        <row r="36">
          <cell r="C36" t="str">
            <v>26 = ครูผู้ช่วย</v>
          </cell>
        </row>
        <row r="37">
          <cell r="C37" t="str">
            <v>53 = เจ้าพนักงานโสตทัศนศึกษา</v>
          </cell>
        </row>
        <row r="38">
          <cell r="C38" t="str">
            <v>55 = นายช่างศิลป์</v>
          </cell>
        </row>
        <row r="39">
          <cell r="C39" t="str">
            <v>57 = สถาปนิก</v>
          </cell>
        </row>
        <row r="40">
          <cell r="C40" t="str">
            <v>58 = นายช่างเขียนแบบ</v>
          </cell>
        </row>
        <row r="41">
          <cell r="C41" t="str">
            <v>59 = วิศวกรโยธา</v>
          </cell>
        </row>
        <row r="42">
          <cell r="C42" t="str">
            <v>61 = เจ้าหน้าที่ระบบงานคอมพิวเตอร์</v>
          </cell>
        </row>
        <row r="43">
          <cell r="C43" t="str">
            <v>64 = เจ้าพนักงานสถิติ</v>
          </cell>
        </row>
        <row r="44">
          <cell r="C44" t="str">
            <v>67 = นักวิชาการช่างศิลป์</v>
          </cell>
        </row>
        <row r="45">
          <cell r="C45" t="str">
            <v>69 = บรรณารักษ์</v>
          </cell>
        </row>
        <row r="46">
          <cell r="C46" t="str">
            <v>81 = นายช่างพิมพ์</v>
          </cell>
        </row>
        <row r="47">
          <cell r="C47" t="str">
            <v>82 = นายช่างศิลป์</v>
          </cell>
        </row>
        <row r="48">
          <cell r="C48" t="str">
            <v>84 = นักวิชาการโสตทัศนศึกษา</v>
          </cell>
        </row>
        <row r="49">
          <cell r="C49" t="str">
            <v>85 = นายช่างเทคนิค</v>
          </cell>
        </row>
        <row r="50">
          <cell r="C50" t="str">
            <v>96 = ผู้อำนวยการ</v>
          </cell>
        </row>
        <row r="51">
          <cell r="C51" t="str">
            <v>97 = นักบริหาร</v>
          </cell>
        </row>
        <row r="52">
          <cell r="C52" t="str">
            <v>98 = วิศวกรไฟฟ้า</v>
          </cell>
        </row>
        <row r="53">
          <cell r="C53" t="str">
            <v>31 = เจ้าพนักงานการเงินและบัญชี</v>
          </cell>
        </row>
        <row r="54">
          <cell r="C54" t="str">
            <v>32 = เจ้าพนักงานพัสดุ</v>
          </cell>
        </row>
        <row r="55">
          <cell r="C55" t="str">
            <v>33 = เจ้าพนักงานธุรการ</v>
          </cell>
        </row>
        <row r="56">
          <cell r="C56" t="str">
            <v>41 = นักจัดการงานทั่วไป</v>
          </cell>
        </row>
        <row r="57">
          <cell r="C57" t="str">
            <v>42 = นักประชาสัมพันธ์</v>
          </cell>
        </row>
        <row r="58">
          <cell r="C58" t="str">
            <v>43 = นักวิเคราะห์นโยบายและแผน</v>
          </cell>
        </row>
        <row r="59">
          <cell r="C59" t="str">
            <v>44 = นักวิชาการคอมพิวเตอร์</v>
          </cell>
        </row>
        <row r="60">
          <cell r="C60" t="str">
            <v>45 = นักทรัพยากรบุคคล</v>
          </cell>
        </row>
        <row r="61">
          <cell r="C61" t="str">
            <v>46 = นักวิชาการเงินและบัญชี</v>
          </cell>
        </row>
        <row r="62">
          <cell r="C62" t="str">
            <v>47 = นักวิชาการตรวจสอบภายใน</v>
          </cell>
        </row>
        <row r="63">
          <cell r="C63" t="str">
            <v>48 = นักวิชาการพัสดุ</v>
          </cell>
        </row>
        <row r="64">
          <cell r="C64" t="str">
            <v>49 = นักวิชาการศึกษา</v>
          </cell>
        </row>
      </sheetData>
      <sheetData sheetId="8">
        <row r="2">
          <cell r="D2" t="str">
            <v>กลุ่มอำนวยการ</v>
          </cell>
        </row>
        <row r="3">
          <cell r="D3" t="str">
            <v>กลุ่มบริหารงานการเงินและสินทรัพย์</v>
          </cell>
        </row>
        <row r="4">
          <cell r="D4" t="str">
            <v>กลุ่มบริหารงานบุคคล</v>
          </cell>
        </row>
        <row r="5">
          <cell r="D5" t="str">
            <v>กลุ่มนโยบายและแผน</v>
          </cell>
        </row>
        <row r="6">
          <cell r="D6" t="str">
            <v>กลุ่มส่งเสริมการจัดการศึกษา</v>
          </cell>
        </row>
        <row r="7">
          <cell r="D7" t="str">
            <v>กลุ่มส่งเสริมสถานศึกษาเอกชน</v>
          </cell>
        </row>
        <row r="8">
          <cell r="D8" t="str">
            <v>กลุ่มนิเทศ ติดตามและประเมินผลการจัดการศึกษา</v>
          </cell>
        </row>
        <row r="9">
          <cell r="D9" t="str">
            <v>หน่วยตรวจสอบภายใน</v>
          </cell>
        </row>
      </sheetData>
      <sheetData sheetId="9">
        <row r="2">
          <cell r="C2" t="str">
            <v>0 = ไม่มีวิทยฐานะ</v>
          </cell>
          <cell r="G2" t="str">
            <v>010 = ผู้อำนวยการสำนักงานเขตพื้นที่การศึกษาไม่มีวิทยฐานะ</v>
          </cell>
        </row>
        <row r="3">
          <cell r="C3" t="str">
            <v>1 = ชำนาญการ</v>
          </cell>
          <cell r="G3" t="str">
            <v>032 = รองผู้อำนวยการสำนักงานเขตพื้นที่การศึกษาชำนาญการพิเศษ</v>
          </cell>
        </row>
        <row r="4">
          <cell r="C4" t="str">
            <v>2 = ชำนาญการพิเศษ</v>
          </cell>
          <cell r="G4" t="str">
            <v>013 = ผู้อำนวยการสำนักงานเขตพื้นที่การศึกษาเชี่ยวชาญ</v>
          </cell>
        </row>
        <row r="5">
          <cell r="C5" t="str">
            <v>3 = เชี่ยวชาญ</v>
          </cell>
          <cell r="G5" t="str">
            <v>014 = ผู้อำนวยการสำนักงานเขตพื้นที่การศึกษาเชี่ยวชาญพิเศษ</v>
          </cell>
        </row>
        <row r="6">
          <cell r="C6" t="str">
            <v>4 = เชี่ยวชาญพิเศษ</v>
          </cell>
          <cell r="G6" t="str">
            <v>030 = รองผู้อำนวยการสำนักงานเขตพื้นที่การศึกษาไม่มีวิทยฐานะ</v>
          </cell>
        </row>
        <row r="7">
          <cell r="C7" t="str">
            <v>5 = เชี่ยวชาญพิเศษ (รับเงินเดือนสูงกว่า คศ5)</v>
          </cell>
          <cell r="G7" t="str">
            <v>032 = รองผู้อำนวยการสำนักงานเขตพื้นที่การศึกษาชำนาญการพิเศษ</v>
          </cell>
        </row>
        <row r="8">
          <cell r="G8" t="str">
            <v>033 = รองผู้อำนวยการสำนักงานเขตพื้นที่การศึกษาเชี่ยวชาญ</v>
          </cell>
        </row>
        <row r="9">
          <cell r="G9" t="str">
            <v>040 = ผู้ช่วยผู้อำนวยการสำนักงานเขตพื้นที่การศึกษาไม่มีวิทยฐานะ</v>
          </cell>
        </row>
        <row r="10">
          <cell r="G10" t="str">
            <v>090 = ศึกษานิเทศก์ไม่มีวิทยฐานะ</v>
          </cell>
        </row>
        <row r="11">
          <cell r="G11" t="str">
            <v>091 = ศึกษานิเทศก์ชำนาญการ</v>
          </cell>
        </row>
        <row r="12">
          <cell r="G12" t="str">
            <v>092 = ศึกษานิเทศก์ชำนาญการพิเศษ</v>
          </cell>
        </row>
        <row r="13">
          <cell r="G13" t="str">
            <v>093 = ศึกษานิเทศก์เชี่ยวชาญ</v>
          </cell>
        </row>
        <row r="14">
          <cell r="G14" t="str">
            <v>094 = ศึกษานิเทศก์เชี่ยวชาญพิเศษ</v>
          </cell>
        </row>
        <row r="15">
          <cell r="G15" t="str">
            <v>100 = ผู้อำนวยการไม่มีวิทยฐานะ</v>
          </cell>
        </row>
        <row r="16">
          <cell r="G16" t="str">
            <v>101 = ผู้อำนวยการชำนาญการ</v>
          </cell>
        </row>
        <row r="17">
          <cell r="G17" t="str">
            <v>102 = ผู้อำนวยการชำนาญการพิเศษ</v>
          </cell>
        </row>
        <row r="18">
          <cell r="G18" t="str">
            <v>103 = ผู้อำนวยการเชี่ยวชาญ</v>
          </cell>
        </row>
        <row r="19">
          <cell r="G19" t="str">
            <v>104 = ผู้อำนวยการเชี่ยวชาญพิเศษ</v>
          </cell>
        </row>
        <row r="20">
          <cell r="G20" t="str">
            <v>130 = รองผู้อำนวยการไม่มีวิทยฐานะ</v>
          </cell>
        </row>
        <row r="21">
          <cell r="G21" t="str">
            <v>131 = รองผู้อำนวยการชำนาญการ</v>
          </cell>
        </row>
        <row r="22">
          <cell r="G22" t="str">
            <v>132 = รองผู้อำนวยการชำนาญการพิเศษ</v>
          </cell>
        </row>
        <row r="23">
          <cell r="G23" t="str">
            <v>133 = รองผู้อำนวยการเชี่ยวชาญ</v>
          </cell>
        </row>
        <row r="24">
          <cell r="G24" t="str">
            <v>190 = ครูไม่มีวิทยฐานะ</v>
          </cell>
        </row>
        <row r="25">
          <cell r="G25" t="str">
            <v>191 = ครูชำนาญการ</v>
          </cell>
        </row>
        <row r="26">
          <cell r="G26" t="str">
            <v>192 = ครูชำนาญการพิเศษ</v>
          </cell>
        </row>
        <row r="27">
          <cell r="G27" t="str">
            <v>193 = ครูเชี่ยวชาญ</v>
          </cell>
        </row>
        <row r="28">
          <cell r="G28" t="str">
            <v>194 = ครูเชี่ยวชาญพิเศษ</v>
          </cell>
        </row>
        <row r="29">
          <cell r="G29" t="str">
            <v>050 = ไม่มีวิทยฐานะ</v>
          </cell>
        </row>
        <row r="30">
          <cell r="G30" t="str">
            <v>050 = ไม่มีวิทยฐานะ</v>
          </cell>
        </row>
        <row r="31">
          <cell r="G31" t="str">
            <v>230 = ไม่มีวิทยฐานะ</v>
          </cell>
        </row>
        <row r="32">
          <cell r="G32" t="str">
            <v>220 = ไม่มีวิทยฐานะ</v>
          </cell>
        </row>
        <row r="33">
          <cell r="G33" t="str">
            <v>210 = ไม่มีวิทยฐานะ</v>
          </cell>
        </row>
        <row r="34">
          <cell r="G34" t="str">
            <v>140 = ไม่มีวิทยฐานะ</v>
          </cell>
        </row>
        <row r="35">
          <cell r="G35" t="str">
            <v>130 = ไม่มีวิทยฐานะ</v>
          </cell>
        </row>
        <row r="36">
          <cell r="G36" t="str">
            <v>120 = ไม่มีวิทยฐานะ</v>
          </cell>
        </row>
        <row r="37">
          <cell r="G37" t="str">
            <v>110 = ไม่มีวิทยฐานะ</v>
          </cell>
        </row>
      </sheetData>
      <sheetData sheetId="10">
        <row r="2">
          <cell r="C2" t="str">
            <v>1 = พุทธ</v>
          </cell>
          <cell r="K2" t="str">
            <v>1 = โสด</v>
          </cell>
          <cell r="O2" t="str">
            <v>0 = ไม่เคยลา</v>
          </cell>
          <cell r="S2" t="str">
            <v>0 = ไม่เคยลา</v>
          </cell>
          <cell r="U2" t="str">
            <v>1 = เป็น</v>
          </cell>
        </row>
        <row r="3">
          <cell r="C3" t="str">
            <v>2 = อิสลาม</v>
          </cell>
          <cell r="K3" t="str">
            <v>2 = สมรส</v>
          </cell>
          <cell r="O3" t="str">
            <v>1 = เคยลา</v>
          </cell>
          <cell r="S3" t="str">
            <v>1 = เคยลา</v>
          </cell>
          <cell r="U3" t="str">
            <v>0 = ไม่เป็น</v>
          </cell>
        </row>
        <row r="4">
          <cell r="C4" t="str">
            <v>3 = คริสต์</v>
          </cell>
          <cell r="K4" t="str">
            <v>3 = หย่า</v>
          </cell>
        </row>
        <row r="5">
          <cell r="C5" t="str">
            <v>4 = อื่นๆ</v>
          </cell>
          <cell r="K5" t="str">
            <v>4 = หม้าย</v>
          </cell>
        </row>
      </sheetData>
      <sheetData sheetId="11">
        <row r="2">
          <cell r="C2" t="str">
            <v>000 = ปฏิบัติราชการ</v>
          </cell>
        </row>
        <row r="3">
          <cell r="C3" t="str">
            <v>001 = ภาคทัณฑ์</v>
          </cell>
        </row>
        <row r="4">
          <cell r="C4" t="str">
            <v>002 = อยู่ระหว่างการสอบสวน</v>
          </cell>
        </row>
        <row r="5">
          <cell r="C5" t="str">
            <v>003 = ตัดเงินเดือน</v>
          </cell>
        </row>
        <row r="6">
          <cell r="C6" t="str">
            <v>004 = ลดขั้นเงินเดือน</v>
          </cell>
        </row>
        <row r="7">
          <cell r="C7" t="str">
            <v>005 = ให้ออกจากราชการไว้ก่อน</v>
          </cell>
        </row>
        <row r="8">
          <cell r="C8" t="str">
            <v>006 = สั่งพักราชการ</v>
          </cell>
        </row>
        <row r="9">
          <cell r="C9" t="str">
            <v>007 = ให้ออก</v>
          </cell>
        </row>
        <row r="10">
          <cell r="C10" t="str">
            <v>008 = ปลดออก</v>
          </cell>
        </row>
        <row r="11">
          <cell r="C11" t="str">
            <v>009 = ไล่ออก</v>
          </cell>
        </row>
        <row r="12">
          <cell r="C12" t="str">
            <v>010 = อุทธรณ์</v>
          </cell>
        </row>
        <row r="13">
          <cell r="C13" t="str">
            <v>011 = เกษียณอายุ (ครบอายุราชการ)</v>
          </cell>
        </row>
        <row r="14">
          <cell r="C14" t="str">
            <v>012 = ลาออก</v>
          </cell>
        </row>
        <row r="15">
          <cell r="C15" t="str">
            <v>013 = เสียชีวิต</v>
          </cell>
        </row>
        <row r="16">
          <cell r="C16" t="str">
            <v>014 = โอนย้ายต่างหน่วยงาน</v>
          </cell>
        </row>
        <row r="17">
          <cell r="C17" t="str">
            <v>015 = ให้กลับเข้ารับราชการ</v>
          </cell>
        </row>
        <row r="18">
          <cell r="C18" t="str">
            <v>016 = เกษียณอายุ (ก่อนครบอายุราชการ)</v>
          </cell>
        </row>
        <row r="19">
          <cell r="C19" t="str">
            <v>017 = ให้ออกไปปฏิบัติงานองค์การระหว่างประเทศ</v>
          </cell>
        </row>
        <row r="20">
          <cell r="C20" t="str">
            <v>018 = ลาไปปฏิบัติงานองค์การระหว่างประเทศ</v>
          </cell>
        </row>
        <row r="21">
          <cell r="C21" t="str">
            <v>019 = โอนย้ายภายในหน่วยงาน  (เฉพาะ สปช. กรมสามัญ สป.สาธารณสุข ทหาร ตำรวจ)</v>
          </cell>
        </row>
        <row r="22">
          <cell r="C22" t="str">
            <v>020 = ลาอุปสมบท</v>
          </cell>
        </row>
        <row r="23">
          <cell r="C23" t="str">
            <v>021 = ลาไปประกอบพิธีฮัจย์</v>
          </cell>
        </row>
        <row r="24">
          <cell r="C24" t="str">
            <v>022 = ลาเข้ารับการเตรียมพล</v>
          </cell>
        </row>
        <row r="25">
          <cell r="C25" t="str">
            <v>023 = ลาเข้ารับการทดลองความพรั่งพร้อม</v>
          </cell>
        </row>
        <row r="26">
          <cell r="C26" t="str">
            <v>024 = ลาเข้ารับการฝึกวิชาทหาร</v>
          </cell>
        </row>
        <row r="27">
          <cell r="C27" t="str">
            <v>025 = กลับจากลาไปราชการทหาร</v>
          </cell>
        </row>
        <row r="28">
          <cell r="C28" t="str">
            <v>026 = ลาติดตามคู่สมรส</v>
          </cell>
        </row>
        <row r="29">
          <cell r="C29" t="str">
            <v>027 = ลาไปต่างประเทศ</v>
          </cell>
        </row>
        <row r="30">
          <cell r="C30" t="str">
            <v>028 = ลาตามมติ ครม.</v>
          </cell>
        </row>
        <row r="31">
          <cell r="C31" t="str">
            <v>029 = ลาไปศึกษาและรับเงินเดือน</v>
          </cell>
        </row>
        <row r="32">
          <cell r="C32" t="str">
            <v>030 = ลาไปศึกษาและไม่รับเงินเดือน</v>
          </cell>
        </row>
        <row r="33">
          <cell r="C33" t="str">
            <v>031 = กลับจากลาศึกษาต่อ / กลับจากฝึกอบรม</v>
          </cell>
        </row>
        <row r="34">
          <cell r="C34" t="str">
            <v>032 = ลาไปปฏิบัติงานวิจัย</v>
          </cell>
        </row>
        <row r="35">
          <cell r="C35" t="str">
            <v>033 = ลาไปฝึกอบรม</v>
          </cell>
        </row>
        <row r="36">
          <cell r="C36" t="str">
            <v>034 = ลาเข้ารับการตรวจเลือก</v>
          </cell>
        </row>
        <row r="37">
          <cell r="C37" t="str">
            <v>035 = ลาเข้ารับราชการทหาร</v>
          </cell>
        </row>
        <row r="38">
          <cell r="C38" t="str">
            <v>036 = ให้ออกเพื่อไปปฏิบัติงานตามมติ ครม.</v>
          </cell>
        </row>
        <row r="39">
          <cell r="C39" t="str">
            <v>037 = ลาไปดูงาน</v>
          </cell>
        </row>
        <row r="40">
          <cell r="C40" t="str">
            <v>038 = การออกนอกราชอาณาจักร</v>
          </cell>
        </row>
        <row r="41">
          <cell r="C41" t="str">
            <v>040 = ลาป่วย</v>
          </cell>
        </row>
        <row r="42">
          <cell r="C42" t="str">
            <v>041 = ลากิจส่วนตัว</v>
          </cell>
        </row>
        <row r="43">
          <cell r="C43" t="str">
            <v>042 = ลากิจส่วนตัวเพื่อเลี้ยงดูบุตร</v>
          </cell>
        </row>
        <row r="44">
          <cell r="C44" t="str">
            <v>043 = ลาคลอดบุตร</v>
          </cell>
        </row>
        <row r="45">
          <cell r="C45" t="str">
            <v>044 = ลาพักผ่อน</v>
          </cell>
        </row>
        <row r="46">
          <cell r="C46" t="str">
            <v>045 = มาสาย</v>
          </cell>
        </row>
        <row r="47">
          <cell r="C47" t="str">
            <v>046 = กลับก่อน</v>
          </cell>
        </row>
        <row r="48">
          <cell r="C48" t="str">
            <v>047 = ขาด/หนีราชการ</v>
          </cell>
        </row>
        <row r="49">
          <cell r="C49" t="str">
            <v>048 = ผ่อนผันเข้ารับการตรวจเลือก</v>
          </cell>
        </row>
        <row r="50">
          <cell r="C50" t="str">
            <v>049 = ผ่อนผันเข้ารับการเตรียมพล</v>
          </cell>
        </row>
        <row r="51">
          <cell r="C51" t="str">
            <v>050 = ผ่อนผันเข้ารับการทดลองความพรั่งพร้อม</v>
          </cell>
        </row>
        <row r="52">
          <cell r="C52" t="str">
            <v>051 = ผ่อนผันเข้ารับการฝึกวิชาทหาร</v>
          </cell>
        </row>
        <row r="53">
          <cell r="C53" t="str">
            <v>052 = ผ่อนผันเข้ารับราชการทหาร</v>
          </cell>
        </row>
        <row r="54">
          <cell r="C54" t="str">
            <v>053 = ลาไปปฏิบัติงานองค์การมหาชน</v>
          </cell>
        </row>
        <row r="55">
          <cell r="C55" t="str">
            <v>054 = ให้ออกไปปฏิบัติงานองค์การมหาชน</v>
          </cell>
        </row>
        <row r="56">
          <cell r="C56" t="str">
            <v>060 = ว่ากล่าวตักเตือน</v>
          </cell>
        </row>
        <row r="57">
          <cell r="C57" t="str">
            <v>061 = ทำทัณฑ์บน</v>
          </cell>
        </row>
        <row r="58">
          <cell r="C58" t="str">
            <v>062 = ดำเนินการทางวินัย-สอบข้อเท็จจริง</v>
          </cell>
        </row>
        <row r="59">
          <cell r="C59" t="str">
            <v>063 = ดำเนินการทางวินัย-สอบสวนวินัยไม่ร้ายแรง</v>
          </cell>
        </row>
        <row r="60">
          <cell r="C60" t="str">
            <v>064 = ดำเนินการทางวินัย-สอบสวนวินัยร้ายแรง</v>
          </cell>
        </row>
        <row r="61">
          <cell r="C61" t="str">
            <v>065 = ดำเนินการทางวินัย-พิจารณารายงานการลงโทษ</v>
          </cell>
        </row>
        <row r="62">
          <cell r="C62" t="str">
            <v>066 = ความรับผิดทางละเมิด</v>
          </cell>
        </row>
        <row r="63">
          <cell r="C63" t="str">
            <v>067 = ดำเนินคดี-เกี่ยวกับวินัย</v>
          </cell>
        </row>
        <row r="64">
          <cell r="C64" t="str">
            <v>068 = ดำเนินคดี-คดีทั่วไป</v>
          </cell>
        </row>
        <row r="65">
          <cell r="C65" t="str">
            <v>070 = ลาเกิน</v>
          </cell>
        </row>
        <row r="66">
          <cell r="C66" t="str">
            <v>077 = ไปช่วยราชการ</v>
          </cell>
        </row>
        <row r="67">
          <cell r="C67" t="str">
            <v>078 = ออกนอกระบบ (เฉพาะทบวงมหาวิทยาลัย)</v>
          </cell>
        </row>
        <row r="68">
          <cell r="C68" t="str">
            <v>080 = รับโอนจากหน่วยงานบริหารการปกครองท้องถิ่นพิเศษ เช่น หน่วยงานจาก กทม.</v>
          </cell>
        </row>
        <row r="69">
          <cell r="C69" t="str">
            <v>083 = ศ.คดีเด็กและเยาวชนมีคำสั่งให้หักเงินเดือนให้คู่สมรสเพื่อเลี้ยงดูบุตร</v>
          </cell>
        </row>
        <row r="70">
          <cell r="C70" t="str">
            <v>088 = โอนไปหน่วยงานอิสระ</v>
          </cell>
        </row>
        <row r="71">
          <cell r="C71" t="str">
            <v>090 = ปรับเข้าสู่ตำแหน่งใหม่ทำให้ ขรก./ลจ.ได้รับ ง/ด เกินกว่าขั้นสูงที่ กม. กำหนด</v>
          </cell>
        </row>
        <row r="72">
          <cell r="C72" t="str">
            <v>091 = ขยายเวลาราชการ</v>
          </cell>
        </row>
        <row r="73">
          <cell r="C73" t="str">
            <v>092 = ยกเลิกคำสั่งให้โอน</v>
          </cell>
        </row>
        <row r="74">
          <cell r="C74" t="str">
            <v>093 = มีคำสั่งให้พิทักษ์ทรัพย์จากกรมบังคับคดี</v>
          </cell>
        </row>
        <row r="75">
          <cell r="C75" t="str">
            <v>094 = ยกเลิกคำสั่งการลาออก</v>
          </cell>
        </row>
        <row r="76">
          <cell r="C76" t="str">
            <v>095 = ยกเลิกคำสั่งรับโอน</v>
          </cell>
        </row>
        <row r="77">
          <cell r="C77" t="str">
            <v>096 = ยกเลิกคำสั่งบรรจุแต่งตั้งผู้สอบคัดเลือกได้</v>
          </cell>
        </row>
        <row r="78">
          <cell r="C78" t="str">
            <v>097 = ยกเลิกคำสั่งรับโอนผู้สอบคัดเลือกได้</v>
          </cell>
        </row>
        <row r="79">
          <cell r="C79" t="str">
            <v>098 = เป็นข้าราชการที่มีการโยกย้ายก่อนปีงบประมาณ 2543</v>
          </cell>
        </row>
        <row r="80">
          <cell r="C80" t="str">
            <v>099 = อยู่ระหว่างโยกย้ายภายในหน่วยงาน</v>
          </cell>
        </row>
      </sheetData>
      <sheetData sheetId="12">
        <row r="2">
          <cell r="C2" t="str">
            <v>H = 0.5 ขั้น</v>
          </cell>
        </row>
        <row r="3">
          <cell r="C3" t="str">
            <v>N = 1 ขั้น</v>
          </cell>
          <cell r="H3" t="str">
            <v>0 = งดจ่ายหรือไม่จ่าย</v>
          </cell>
        </row>
        <row r="4">
          <cell r="C4" t="str">
            <v>S = 1.5 ขั้น</v>
          </cell>
          <cell r="H4" t="str">
            <v>1 = จ่าย</v>
          </cell>
        </row>
        <row r="5">
          <cell r="C5" t="str">
            <v>Y = 2 ขั้น</v>
          </cell>
        </row>
        <row r="6">
          <cell r="C6" t="str">
            <v>F = เต็มขั้น</v>
          </cell>
        </row>
        <row r="7">
          <cell r="C7" t="str">
            <v>O = ไม่ขึ้นเงินเดือน</v>
          </cell>
        </row>
        <row r="8">
          <cell r="C8" t="str">
            <v>A = เงินเดือนตอบแทนพิเศษฯ 2%</v>
          </cell>
        </row>
        <row r="9">
          <cell r="C9" t="str">
            <v>B = เงินเดือนตอบแทนพิเศษฯ 4%</v>
          </cell>
        </row>
        <row r="10">
          <cell r="C10" t="str">
            <v>C = เงินเดือนตอบแทนพิเศษฯ 6%</v>
          </cell>
        </row>
        <row r="11">
          <cell r="C11" t="str">
            <v>I = 0.5 ขัน + 2%</v>
          </cell>
        </row>
        <row r="12">
          <cell r="C12" t="str">
            <v>J = 0.5 ขัน + 4%</v>
          </cell>
        </row>
        <row r="13">
          <cell r="C13" t="str">
            <v>K = 0.5 ขัน + 6%</v>
          </cell>
        </row>
        <row r="14">
          <cell r="C14" t="str">
            <v>L = 1 ขั้น + 2%</v>
          </cell>
        </row>
        <row r="15">
          <cell r="C15" t="str">
            <v>M = 1 ขั้น + 4%</v>
          </cell>
        </row>
        <row r="16">
          <cell r="C16" t="str">
            <v>U1 = เลื่อนเงินเดือนและได้รับค่าตอบแทนพิเศษ = 0.5 ขั้น</v>
          </cell>
        </row>
        <row r="17">
          <cell r="C17" t="str">
            <v>U2 = เลื่อนเงินเดือนและได้รับค่าตอบแทนพิเศษ = 1 ขั้น</v>
          </cell>
        </row>
        <row r="18">
          <cell r="C18" t="str">
            <v>U3 = เลื่อนเงินเดือนและได้รับค่าตอบแทนพิเศษ = 1.5 ขั้น</v>
          </cell>
        </row>
        <row r="19">
          <cell r="C19" t="str">
            <v>C1 = ค่าตอบแทนพิเศษ 0.5 ขั้น</v>
          </cell>
        </row>
        <row r="20">
          <cell r="C20" t="str">
            <v>C2 = ค่าตอบแทนพิเศษ 1 ขั้น</v>
          </cell>
        </row>
        <row r="21">
          <cell r="C21" t="str">
            <v>C3 = ค่าตอบแทนพิเศษ 1.5 ขั้น</v>
          </cell>
        </row>
        <row r="22">
          <cell r="C22" t="str">
            <v>P = ร้อยละ</v>
          </cell>
        </row>
      </sheetData>
      <sheetData sheetId="13">
        <row r="2">
          <cell r="D2" t="str">
            <v>0000 = อื่น ๆ</v>
          </cell>
        </row>
        <row r="3">
          <cell r="D3" t="str">
            <v>1000 = ประถม</v>
          </cell>
        </row>
        <row r="4">
          <cell r="D4" t="str">
            <v>1001 = ประถมต้น</v>
          </cell>
        </row>
        <row r="5">
          <cell r="D5" t="str">
            <v>1002 = ประถมปลาย</v>
          </cell>
        </row>
        <row r="6">
          <cell r="D6" t="str">
            <v>2000 = มัธยม</v>
          </cell>
        </row>
        <row r="7">
          <cell r="D7" t="str">
            <v>2001 = มัธยมต้น</v>
          </cell>
        </row>
        <row r="8">
          <cell r="D8" t="str">
            <v>2002 = มัธยมปลาย</v>
          </cell>
        </row>
        <row r="9">
          <cell r="D9" t="str">
            <v>2003 = ปวช.</v>
          </cell>
        </row>
        <row r="10">
          <cell r="D10" t="str">
            <v>2004 = ป.กศ.</v>
          </cell>
        </row>
        <row r="11">
          <cell r="D11" t="str">
            <v>2005 = พ.กศ.</v>
          </cell>
        </row>
        <row r="12">
          <cell r="D12" t="str">
            <v>2006 = ป.ป.</v>
          </cell>
        </row>
        <row r="13">
          <cell r="D13" t="str">
            <v>2007 = พ.</v>
          </cell>
        </row>
        <row r="14">
          <cell r="D14" t="str">
            <v>2008 = ป.</v>
          </cell>
        </row>
        <row r="15">
          <cell r="D15" t="str">
            <v>2009 = ป.ม.อ.</v>
          </cell>
        </row>
        <row r="16">
          <cell r="D16" t="str">
            <v>2010 = ปวค.</v>
          </cell>
        </row>
        <row r="17">
          <cell r="D17" t="str">
            <v>2011 = พก.ศ.</v>
          </cell>
        </row>
        <row r="18">
          <cell r="D18" t="str">
            <v>3000 = อนุปริญญา</v>
          </cell>
        </row>
        <row r="19">
          <cell r="D19" t="str">
            <v>3001 = ปวส.</v>
          </cell>
        </row>
        <row r="20">
          <cell r="D20" t="str">
            <v>3002 = ป.กศ.สูง</v>
          </cell>
        </row>
        <row r="21">
          <cell r="D21" t="str">
            <v>3003 = ปวท.</v>
          </cell>
        </row>
        <row r="22">
          <cell r="D22" t="str">
            <v>2022 = พม.</v>
          </cell>
        </row>
        <row r="23">
          <cell r="D23" t="str">
            <v>2023 = ปม.</v>
          </cell>
        </row>
        <row r="24">
          <cell r="D24" t="str">
            <v>3006 = ปมท.</v>
          </cell>
        </row>
        <row r="25">
          <cell r="D25" t="str">
            <v>3007 = อ.ศษ.</v>
          </cell>
        </row>
        <row r="26">
          <cell r="D26" t="str">
            <v>3008 = อ.วท.</v>
          </cell>
        </row>
        <row r="27">
          <cell r="D27" t="str">
            <v>3009 = อ.คบ.</v>
          </cell>
        </row>
        <row r="28">
          <cell r="D28" t="str">
            <v>3010 = อ.กศ.</v>
          </cell>
        </row>
        <row r="29">
          <cell r="D29" t="str">
            <v>3011 = อ.คศ.</v>
          </cell>
        </row>
        <row r="30">
          <cell r="D30" t="str">
            <v>3012 = ป.ผดุงครรภ์</v>
          </cell>
        </row>
        <row r="31">
          <cell r="D31" t="str">
            <v>3013 = ป.นาฏศิลป์ชั้นสูง</v>
          </cell>
        </row>
        <row r="32">
          <cell r="D32" t="str">
            <v>4000 = ปริญญาตรี</v>
          </cell>
        </row>
        <row r="33">
          <cell r="D33" t="str">
            <v>4001 = ร.บ.</v>
          </cell>
        </row>
        <row r="34">
          <cell r="D34" t="str">
            <v>4002 = ค.บ.</v>
          </cell>
        </row>
        <row r="35">
          <cell r="D35" t="str">
            <v>4003 = วท.บ.</v>
          </cell>
        </row>
        <row r="36">
          <cell r="D36" t="str">
            <v>4004 = น.บ.</v>
          </cell>
        </row>
        <row r="37">
          <cell r="D37" t="str">
            <v>4005 = พณ.บ.</v>
          </cell>
        </row>
        <row r="38">
          <cell r="D38" t="str">
            <v>4006 = ศ.บ.(เศรษฐ)</v>
          </cell>
        </row>
        <row r="39">
          <cell r="D39" t="str">
            <v>4007 = อ.บ.</v>
          </cell>
        </row>
        <row r="40">
          <cell r="D40" t="str">
            <v>4008 = อน.บ.</v>
          </cell>
        </row>
        <row r="41">
          <cell r="D41" t="str">
            <v>4009 = ศษ.บ.</v>
          </cell>
        </row>
        <row r="42">
          <cell r="D42" t="str">
            <v>4010 = สค.บ.</v>
          </cell>
        </row>
        <row r="43">
          <cell r="D43" t="str">
            <v>4011 = อส.บ.</v>
          </cell>
        </row>
        <row r="44">
          <cell r="D44" t="str">
            <v>4012 = สส.บ.</v>
          </cell>
        </row>
        <row r="45">
          <cell r="D45" t="str">
            <v>4013 = ศศ.บ.</v>
          </cell>
        </row>
        <row r="46">
          <cell r="D46" t="str">
            <v>4014 = คศ.บ.</v>
          </cell>
        </row>
        <row r="47">
          <cell r="D47" t="str">
            <v>4015 = ป.บัณฑิต</v>
          </cell>
        </row>
        <row r="48">
          <cell r="D48" t="str">
            <v>4016 = คอ.บ.</v>
          </cell>
        </row>
        <row r="49">
          <cell r="D49" t="str">
            <v>4017 = ศส.บ.</v>
          </cell>
        </row>
        <row r="50">
          <cell r="D50" t="str">
            <v>4018 = กศ.บ.</v>
          </cell>
        </row>
        <row r="51">
          <cell r="D51" t="str">
            <v>4019 = บธ.บ.</v>
          </cell>
        </row>
        <row r="52">
          <cell r="D52" t="str">
            <v>4020 = พธ.บ.</v>
          </cell>
        </row>
        <row r="53">
          <cell r="D53" t="str">
            <v>4021 = ทษ.บ.</v>
          </cell>
        </row>
        <row r="54">
          <cell r="D54" t="str">
            <v>4022 = ศ.น.บ</v>
          </cell>
        </row>
        <row r="55">
          <cell r="D55" t="str">
            <v>4023 = กษ.บ.</v>
          </cell>
        </row>
        <row r="56">
          <cell r="D56" t="str">
            <v>4024 = อ.ศบ.</v>
          </cell>
        </row>
        <row r="57">
          <cell r="D57" t="str">
            <v>4025 = รป.บ.</v>
          </cell>
        </row>
        <row r="58">
          <cell r="D58" t="str">
            <v>4026 = พย.บ.</v>
          </cell>
        </row>
        <row r="59">
          <cell r="D59" t="str">
            <v>4027 = บช.บ.</v>
          </cell>
        </row>
        <row r="60">
          <cell r="D60" t="str">
            <v>4028 = นศ.บ.</v>
          </cell>
        </row>
        <row r="61">
          <cell r="D61" t="str">
            <v>5000 = ปริญญาโท</v>
          </cell>
        </row>
        <row r="62">
          <cell r="D62" t="str">
            <v>5001 = นบ.ฑ</v>
          </cell>
        </row>
        <row r="63">
          <cell r="D63" t="str">
            <v>5002 = กศ.ม.</v>
          </cell>
        </row>
        <row r="64">
          <cell r="D64" t="str">
            <v>5003 = วท.ม.</v>
          </cell>
        </row>
        <row r="65">
          <cell r="D65" t="str">
            <v>5004 = ศศ.ม.</v>
          </cell>
        </row>
        <row r="66">
          <cell r="D66" t="str">
            <v>5005 = ค.ม.</v>
          </cell>
        </row>
        <row r="67">
          <cell r="D67" t="str">
            <v>5006 = วส.ม.</v>
          </cell>
        </row>
        <row r="68">
          <cell r="D68" t="str">
            <v>5007 = พ.ม.</v>
          </cell>
        </row>
        <row r="69">
          <cell r="D69" t="str">
            <v>5008 = น.ม.</v>
          </cell>
        </row>
        <row r="70">
          <cell r="D70" t="str">
            <v>5009 = พบ.ม.</v>
          </cell>
        </row>
        <row r="71">
          <cell r="D71" t="str">
            <v>5010 = ศษ.ม.</v>
          </cell>
        </row>
        <row r="72">
          <cell r="D72" t="str">
            <v>5011 = สส.ม</v>
          </cell>
        </row>
        <row r="73">
          <cell r="D73" t="str">
            <v>5012 = บธ.ม.</v>
          </cell>
        </row>
        <row r="74">
          <cell r="D74" t="str">
            <v>5013 = M.Ed</v>
          </cell>
        </row>
        <row r="75">
          <cell r="D75" t="str">
            <v>5014 = รป.ม.</v>
          </cell>
        </row>
        <row r="76">
          <cell r="D76" t="str">
            <v>5015 = นศ.ม.</v>
          </cell>
        </row>
        <row r="77">
          <cell r="D77" t="str">
            <v>5016 = สศ.ม.</v>
          </cell>
        </row>
        <row r="78">
          <cell r="D78" t="str">
            <v>5017 = อ.ม.</v>
          </cell>
        </row>
        <row r="79">
          <cell r="D79" t="str">
            <v>5018 = สค.ม.</v>
          </cell>
        </row>
        <row r="80">
          <cell r="D80" t="str">
            <v>6000 = ปริญญาเอก</v>
          </cell>
        </row>
        <row r="81">
          <cell r="D81" t="str">
            <v>6001 = ค.ด.</v>
          </cell>
        </row>
        <row r="82">
          <cell r="D82" t="str">
            <v>6002 = กศ.ด.</v>
          </cell>
        </row>
        <row r="83">
          <cell r="D83" t="str">
            <v>5019 = คอ.ม.</v>
          </cell>
        </row>
        <row r="84">
          <cell r="D84" t="str">
            <v>3014 = ปม.ช.นาฏศิลป์</v>
          </cell>
        </row>
        <row r="85">
          <cell r="D85" t="str">
            <v>6003 = Ph.D.</v>
          </cell>
        </row>
        <row r="86">
          <cell r="D86" t="str">
            <v>5020 = M.A.</v>
          </cell>
        </row>
        <row r="87">
          <cell r="D87" t="str">
            <v>2012 = พ.ป.</v>
          </cell>
        </row>
        <row r="88">
          <cell r="D88" t="str">
            <v>2013 = ป.ป.ช.</v>
          </cell>
        </row>
        <row r="89">
          <cell r="D89" t="str">
            <v>2014 = พ.ป.ช.</v>
          </cell>
        </row>
        <row r="90">
          <cell r="D90" t="str">
            <v>2021 = พ.ม.ช.</v>
          </cell>
        </row>
        <row r="91">
          <cell r="D91" t="str">
            <v>2015 = ป.ม.ก.</v>
          </cell>
        </row>
        <row r="92">
          <cell r="D92" t="str">
            <v>2016 = ป.ม.ค.</v>
          </cell>
        </row>
        <row r="93">
          <cell r="D93" t="str">
            <v>2017 = พ.อ.</v>
          </cell>
        </row>
        <row r="94">
          <cell r="D94" t="str">
            <v>2018 = ว.อ.</v>
          </cell>
        </row>
        <row r="95">
          <cell r="D95" t="str">
            <v>2019 = ป.ม.ธ.</v>
          </cell>
        </row>
        <row r="96">
          <cell r="D96" t="str">
            <v>2020 = ป.ม.ศ.</v>
          </cell>
        </row>
        <row r="97">
          <cell r="D97" t="str">
            <v>3015 = ปม.วส.</v>
          </cell>
        </row>
        <row r="98">
          <cell r="D98" t="str">
            <v>3016 = ปทส.</v>
          </cell>
        </row>
        <row r="99">
          <cell r="D99" t="str">
            <v>4030 = ทล.บ.</v>
          </cell>
        </row>
        <row r="100">
          <cell r="D100" t="str">
            <v>4031 = วศ.บ.</v>
          </cell>
        </row>
        <row r="101">
          <cell r="D101" t="str">
            <v>4029 = ส.บ.</v>
          </cell>
        </row>
        <row r="102">
          <cell r="D102" t="str">
            <v>4032 = สค.บ.</v>
          </cell>
        </row>
        <row r="103">
          <cell r="D103" t="str">
            <v>4033 = สศ.บ.</v>
          </cell>
        </row>
        <row r="104">
          <cell r="D104" t="str">
            <v>4034 = สม.บ.</v>
          </cell>
        </row>
        <row r="105">
          <cell r="D105" t="str">
            <v>4035 = สถ.บ.</v>
          </cell>
        </row>
        <row r="106">
          <cell r="D106" t="str">
            <v>4036 = สต.บ.</v>
          </cell>
        </row>
        <row r="107">
          <cell r="D107" t="str">
            <v>4037 = สพ.บ.</v>
          </cell>
        </row>
        <row r="108">
          <cell r="D108" t="str">
            <v>4038 = ศป.บ.</v>
          </cell>
        </row>
        <row r="109">
          <cell r="D109" t="str">
            <v>4039 = ศ.บ.(ศิลป)</v>
          </cell>
        </row>
        <row r="110">
          <cell r="D110" t="str">
            <v>4040 = ภ.สถ.บ.</v>
          </cell>
        </row>
        <row r="111">
          <cell r="D111" t="str">
            <v>4041 = ป.ชั้นสูง</v>
          </cell>
        </row>
        <row r="112">
          <cell r="D112" t="str">
            <v>4042 = ป.ธ.9</v>
          </cell>
        </row>
        <row r="113">
          <cell r="D113" t="str">
            <v>5021 = กษ.ม.</v>
          </cell>
        </row>
        <row r="114">
          <cell r="D114" t="str">
            <v>5022 = คศ.ม.</v>
          </cell>
        </row>
        <row r="115">
          <cell r="D115" t="str">
            <v>5023 = ทษ.ม.</v>
          </cell>
        </row>
        <row r="116">
          <cell r="D116" t="str">
            <v>5024 = บช.ม.</v>
          </cell>
        </row>
        <row r="117">
          <cell r="D117" t="str">
            <v>5025 = ผ.ม.</v>
          </cell>
        </row>
        <row r="118">
          <cell r="D118" t="str">
            <v>5026 = พย.ม.</v>
          </cell>
        </row>
        <row r="119">
          <cell r="D119" t="str">
            <v>5027 = พณ.ม.</v>
          </cell>
        </row>
        <row r="120">
          <cell r="D120" t="str">
            <v>5028 = พช.ม.</v>
          </cell>
        </row>
        <row r="121">
          <cell r="D121" t="str">
            <v>4043 = พช.บ.</v>
          </cell>
        </row>
        <row r="122">
          <cell r="D122" t="str">
            <v>5029 = ร.ม.</v>
          </cell>
        </row>
        <row r="123">
          <cell r="D123" t="str">
            <v>5030 = ศป.ม.</v>
          </cell>
        </row>
        <row r="124">
          <cell r="D124" t="str">
            <v>5031 = ศ.ม.(ศิลป)</v>
          </cell>
        </row>
        <row r="125">
          <cell r="D125" t="str">
            <v>5032 = ศม.(เศรษฐ)</v>
          </cell>
        </row>
        <row r="126">
          <cell r="D126" t="str">
            <v>5033 = อส.ม.</v>
          </cell>
        </row>
        <row r="127">
          <cell r="D127" t="str">
            <v>5034 = มน.ม.</v>
          </cell>
        </row>
        <row r="128">
          <cell r="D128" t="str">
            <v>5035 = ส.ม.</v>
          </cell>
        </row>
        <row r="129">
          <cell r="D129" t="str">
            <v>5036 = สม.ม.</v>
          </cell>
        </row>
        <row r="130">
          <cell r="D130" t="str">
            <v>5037 = วศ.ม.</v>
          </cell>
        </row>
        <row r="131">
          <cell r="D131" t="str">
            <v>5038 = สถ.ม.</v>
          </cell>
        </row>
        <row r="132">
          <cell r="D132" t="str">
            <v>5039 = สต.ม.</v>
          </cell>
        </row>
        <row r="133">
          <cell r="D133" t="str">
            <v>5040 = สพ.ม.</v>
          </cell>
        </row>
        <row r="134">
          <cell r="D134" t="str">
            <v>6004 = น.ด.</v>
          </cell>
        </row>
        <row r="135">
          <cell r="D135" t="str">
            <v>6005 = นศ.ด.</v>
          </cell>
        </row>
        <row r="136">
          <cell r="D136" t="str">
            <v>6006 = บช.ด.</v>
          </cell>
        </row>
        <row r="137">
          <cell r="D137" t="str">
            <v>6007 = บธ.ด.</v>
          </cell>
        </row>
        <row r="138">
          <cell r="D138" t="str">
            <v>6008 = พย.ด.</v>
          </cell>
        </row>
        <row r="139">
          <cell r="D139" t="str">
            <v>6009 = ศษ.ด.</v>
          </cell>
        </row>
        <row r="140">
          <cell r="D140" t="str">
            <v>6010 = วท.ด.</v>
          </cell>
        </row>
        <row r="141">
          <cell r="D141" t="str">
            <v>6011 = ส.ด.</v>
          </cell>
        </row>
        <row r="142">
          <cell r="D142" t="str">
            <v>6012 = ศศ.ด.</v>
          </cell>
        </row>
        <row r="143">
          <cell r="D143" t="str">
            <v>6013 = ศ.ด.(ศิลป)</v>
          </cell>
        </row>
        <row r="144">
          <cell r="D144" t="str">
            <v>6014 = ศ.ด.(เศรษฐ)</v>
          </cell>
        </row>
        <row r="145">
          <cell r="D145" t="str">
            <v>6015 = อ.ด.</v>
          </cell>
        </row>
        <row r="146">
          <cell r="D146" t="str">
            <v>6016 = อส.ด.</v>
          </cell>
        </row>
        <row r="147">
          <cell r="D147" t="str">
            <v>6017 = ปร.ด.</v>
          </cell>
        </row>
      </sheetData>
      <sheetData sheetId="14">
        <row r="2">
          <cell r="C2" t="str">
            <v>0100 = การอนุบาล</v>
          </cell>
        </row>
        <row r="3">
          <cell r="C3" t="str">
            <v>0101 = การศึกษาปฐมวัย</v>
          </cell>
        </row>
        <row r="4">
          <cell r="C4" t="str">
            <v>0102 = ปฐมวัย</v>
          </cell>
        </row>
        <row r="5">
          <cell r="C5" t="str">
            <v>0200 = การประถมศึกษา</v>
          </cell>
        </row>
        <row r="6">
          <cell r="C6" t="str">
            <v>0300 = วิทยาศาสตร์</v>
          </cell>
        </row>
        <row r="7">
          <cell r="C7" t="str">
            <v>0301 = ฟิสิกส์</v>
          </cell>
        </row>
        <row r="8">
          <cell r="C8" t="str">
            <v>0302 = เคมี</v>
          </cell>
        </row>
        <row r="9">
          <cell r="C9" t="str">
            <v>0303 = ชีววิทยา</v>
          </cell>
        </row>
        <row r="10">
          <cell r="C10" t="str">
            <v>0304 = โลกและดาราศาสตร์</v>
          </cell>
        </row>
        <row r="11">
          <cell r="C11" t="str">
            <v>0305 = วิทยาศาสตร์ทั่วไป</v>
          </cell>
        </row>
        <row r="12">
          <cell r="C12" t="str">
            <v>0400 = คณิตศาสตร์</v>
          </cell>
        </row>
        <row r="13">
          <cell r="C13" t="str">
            <v>0500 = ภาษาอังกฤษ</v>
          </cell>
        </row>
        <row r="14">
          <cell r="C14" t="str">
            <v>0501 = ภาษาเยอรมัน</v>
          </cell>
        </row>
        <row r="15">
          <cell r="C15" t="str">
            <v>0502 = ภาษาญี่ปุ่น</v>
          </cell>
        </row>
        <row r="16">
          <cell r="C16" t="str">
            <v>0503 = ภาษาเกาหลี</v>
          </cell>
        </row>
        <row r="17">
          <cell r="C17" t="str">
            <v>0504 = ภาษาสเปน</v>
          </cell>
        </row>
        <row r="18">
          <cell r="C18" t="str">
            <v>0505 = ภาษาอังกฤษ</v>
          </cell>
        </row>
        <row r="19">
          <cell r="C19" t="str">
            <v>0506 = ภาษาจีน</v>
          </cell>
        </row>
        <row r="20">
          <cell r="C20" t="str">
            <v>0507 = ภาษาโปรตุเกส</v>
          </cell>
        </row>
        <row r="21">
          <cell r="C21" t="str">
            <v>0600 = ดนตรี/ดุริยางคศิลป์</v>
          </cell>
        </row>
        <row r="22">
          <cell r="C22" t="str">
            <v>0601 = ดนตรีไทย</v>
          </cell>
        </row>
        <row r="23">
          <cell r="C23" t="str">
            <v>0602 = ดนตรีสากล</v>
          </cell>
        </row>
        <row r="24">
          <cell r="C24" t="str">
            <v>0602 = ดนตรีศึกษา</v>
          </cell>
        </row>
        <row r="25">
          <cell r="C25" t="str">
            <v>0700 = ศิลปศึกษา</v>
          </cell>
        </row>
        <row r="26">
          <cell r="C26" t="str">
            <v>0800 = คหกรรมศาสตร์</v>
          </cell>
        </row>
        <row r="27">
          <cell r="C27" t="str">
            <v>1000 = พลศึกษา</v>
          </cell>
        </row>
        <row r="28">
          <cell r="C28" t="str">
            <v>1100 = อุตสาหกรรมศิลป์</v>
          </cell>
        </row>
        <row r="29">
          <cell r="C29" t="str">
            <v>1200 = สังคมศึกษา</v>
          </cell>
        </row>
        <row r="30">
          <cell r="C30" t="str">
            <v>1300 = เกษตรศาสตร์</v>
          </cell>
        </row>
        <row r="31">
          <cell r="C31" t="str">
            <v>1400 = นาฏศิลป์</v>
          </cell>
        </row>
        <row r="32">
          <cell r="C32" t="str">
            <v>1500 = การแนะแนว</v>
          </cell>
        </row>
        <row r="33">
          <cell r="C33" t="str">
            <v>1600 = เทคโนโลยีทางการศึกษา</v>
          </cell>
        </row>
        <row r="34">
          <cell r="C34" t="str">
            <v>1700 = สุขศึกษา</v>
          </cell>
        </row>
        <row r="35">
          <cell r="C35" t="str">
            <v>1800 = บรรณารักษ์ศาสตร์</v>
          </cell>
        </row>
        <row r="36">
          <cell r="C36" t="str">
            <v>2900 = วุฒิครูอื่น ๆ</v>
          </cell>
        </row>
        <row r="37">
          <cell r="C37" t="str">
            <v>3000 = ไม่ใช่วุฒิครู</v>
          </cell>
        </row>
        <row r="38">
          <cell r="C38" t="str">
            <v>0900 = ภาษาไทย</v>
          </cell>
        </row>
        <row r="39">
          <cell r="C39" t="str">
            <v>2100 = วัดผล/ประเมินผลการศึกษา</v>
          </cell>
        </row>
        <row r="40">
          <cell r="C40" t="str">
            <v>2200 = บริหารการศึกษา</v>
          </cell>
        </row>
        <row r="41">
          <cell r="C41" t="str">
            <v>2300 = นิเทศการศึกษา</v>
          </cell>
        </row>
        <row r="42">
          <cell r="C42" t="str">
            <v>2400 = การศึกษาพิเศษ</v>
          </cell>
        </row>
        <row r="43">
          <cell r="C43" t="str">
            <v>2500 = หลักสูตรและการสอน</v>
          </cell>
        </row>
        <row r="44">
          <cell r="C44" t="str">
            <v>1900 = คอมพิวเตอร์</v>
          </cell>
        </row>
        <row r="45">
          <cell r="C45" t="str">
            <v>1901 = วิทยาการคอมพิวเตอร์</v>
          </cell>
        </row>
        <row r="46">
          <cell r="C46" t="str">
            <v>1902 = คอมพิวเตอร์ศึกษา</v>
          </cell>
        </row>
        <row r="47">
          <cell r="C47" t="str">
            <v>2000 = วิจัย</v>
          </cell>
        </row>
        <row r="48">
          <cell r="C48" t="str">
            <v>2600 = พัฒนาการเด็ก</v>
          </cell>
        </row>
        <row r="49">
          <cell r="C49" t="str">
            <v>2700 = ภาษาฝรั่งเศส</v>
          </cell>
        </row>
        <row r="50">
          <cell r="C50" t="str">
            <v>2800 = การศึกษาผู้ใหญ่</v>
          </cell>
        </row>
        <row r="51">
          <cell r="C51" t="str">
            <v>3100 = เทคโนโลยีการจัดการระบบสารสนเทศ</v>
          </cell>
        </row>
        <row r="52">
          <cell r="C52" t="str">
            <v>3200 = ประวัติศาสตร์</v>
          </cell>
        </row>
        <row r="53">
          <cell r="C53" t="str">
            <v>3300 = ภูมิศาสตร์</v>
          </cell>
        </row>
        <row r="54">
          <cell r="C54" t="str">
            <v>3400 = โภชนาการชุมชน</v>
          </cell>
        </row>
        <row r="55">
          <cell r="C55" t="str">
            <v>3500 = จิตวิทยา</v>
          </cell>
        </row>
        <row r="56">
          <cell r="C56" t="str">
            <v>3600 = ไทยคดีศึกษา</v>
          </cell>
        </row>
        <row r="57">
          <cell r="C57" t="str">
            <v>3700 = เศรษฐาสตร์</v>
          </cell>
        </row>
        <row r="58">
          <cell r="C58" t="str">
            <v>3800 = โภชนาการและอาหาร</v>
          </cell>
        </row>
        <row r="59">
          <cell r="C59" t="str">
            <v>4000 = รัฐประศาสนศาสตร์</v>
          </cell>
        </row>
        <row r="60">
          <cell r="C60" t="str">
            <v>4200 = การจัดการทั่วไป</v>
          </cell>
        </row>
        <row r="61">
          <cell r="C61" t="str">
            <v>4100 = ธุรกิจการศึกษา</v>
          </cell>
        </row>
        <row r="62">
          <cell r="C62" t="str">
            <v>4101 = การบริหารธุรกิจ</v>
          </cell>
        </row>
        <row r="63">
          <cell r="C63" t="str">
            <v xml:space="preserve">4300 = มนุษยวิทยา </v>
          </cell>
        </row>
        <row r="64">
          <cell r="C64" t="str">
            <v>4301 = สังคมวิทยา</v>
          </cell>
        </row>
        <row r="65">
          <cell r="C65" t="str">
            <v>3900 = สหกรณ์</v>
          </cell>
        </row>
        <row r="66">
          <cell r="C66" t="str">
            <v>4400 = พัฒนาชุมชน</v>
          </cell>
        </row>
        <row r="67">
          <cell r="C67" t="str">
            <v>4500 = บริหารธุรกิจและการจัดการ</v>
          </cell>
        </row>
        <row r="68">
          <cell r="C68" t="str">
            <v>4600 = นิติศาสตร์</v>
          </cell>
        </row>
      </sheetData>
      <sheetData sheetId="15">
        <row r="2">
          <cell r="A2" t="str">
            <v>0000 = ทุกกลุ่มสาระ</v>
          </cell>
          <cell r="D2" t="str">
            <v>00 = ทุกช่วงชั้น</v>
          </cell>
        </row>
        <row r="3">
          <cell r="A3" t="str">
            <v>0100 = ปฐมวัย</v>
          </cell>
          <cell r="D3" t="str">
            <v>01 = อนุบาล 1</v>
          </cell>
        </row>
        <row r="4">
          <cell r="A4" t="str">
            <v>0200 = การประถมศึกษา</v>
          </cell>
          <cell r="D4" t="str">
            <v>02 = อนุบาล 2</v>
          </cell>
        </row>
        <row r="5">
          <cell r="A5" t="str">
            <v>0300 = วิทยาศาสตร์</v>
          </cell>
          <cell r="D5" t="str">
            <v>03 = อนุบาล 1และ2</v>
          </cell>
        </row>
        <row r="6">
          <cell r="A6" t="str">
            <v>0301 = ฟิสิกส์</v>
          </cell>
          <cell r="D6" t="str">
            <v>04 = ป. 1</v>
          </cell>
        </row>
        <row r="7">
          <cell r="A7" t="str">
            <v>0302 = เคมี</v>
          </cell>
          <cell r="D7" t="str">
            <v>05 = ป. 2</v>
          </cell>
        </row>
        <row r="8">
          <cell r="A8" t="str">
            <v>0303 = ชีววิทยา</v>
          </cell>
          <cell r="D8" t="str">
            <v>06 = ป. 3</v>
          </cell>
        </row>
        <row r="9">
          <cell r="A9" t="str">
            <v>0304 = โลกดาราศาสตร์ และอวกาศ</v>
          </cell>
          <cell r="D9" t="str">
            <v>07 = ป. 4</v>
          </cell>
        </row>
        <row r="10">
          <cell r="A10" t="str">
            <v>0305 = วิทยาศาสตร์ทั่วไป</v>
          </cell>
          <cell r="D10" t="str">
            <v>08 = ป. 5</v>
          </cell>
        </row>
        <row r="11">
          <cell r="A11" t="str">
            <v>0400 = คณิตศาสตร์</v>
          </cell>
          <cell r="D11" t="str">
            <v>09 = ป. 6</v>
          </cell>
        </row>
        <row r="12">
          <cell r="A12" t="str">
            <v>0500 = ภาษาอังกฤษ</v>
          </cell>
          <cell r="D12" t="str">
            <v>10 = ป. 1-3</v>
          </cell>
        </row>
        <row r="13">
          <cell r="A13" t="str">
            <v>0501 = ภาษาเยอรมัน</v>
          </cell>
          <cell r="D13" t="str">
            <v>11 = ป. 4-6</v>
          </cell>
        </row>
        <row r="14">
          <cell r="A14" t="str">
            <v>0502 = ภาษาญี่ปุ่น</v>
          </cell>
          <cell r="D14" t="str">
            <v>12 = ป. 1-6</v>
          </cell>
        </row>
        <row r="15">
          <cell r="A15" t="str">
            <v>0503 = ภาษาเกาหลี</v>
          </cell>
          <cell r="D15" t="str">
            <v>13 = ม. 1</v>
          </cell>
        </row>
        <row r="16">
          <cell r="A16" t="str">
            <v>0504 = ภาษาสเปน</v>
          </cell>
          <cell r="D16" t="str">
            <v>14 = ม. 2</v>
          </cell>
        </row>
        <row r="17">
          <cell r="A17" t="str">
            <v>0505 = ภาษาอังกฤษ</v>
          </cell>
          <cell r="D17" t="str">
            <v>15 = ม. 3</v>
          </cell>
        </row>
        <row r="18">
          <cell r="A18" t="str">
            <v>0506 = ภาษาจีน</v>
          </cell>
          <cell r="D18" t="str">
            <v>16 = ม. 4</v>
          </cell>
        </row>
        <row r="19">
          <cell r="A19" t="str">
            <v>0507 = ภาษาโปรตุเกส</v>
          </cell>
          <cell r="D19" t="str">
            <v>17 = ม. 5</v>
          </cell>
        </row>
        <row r="20">
          <cell r="A20" t="str">
            <v>0600 = ดนตรี/ดุริยางคศิลป์</v>
          </cell>
          <cell r="D20" t="str">
            <v>18 = ม. 6</v>
          </cell>
        </row>
        <row r="21">
          <cell r="A21" t="str">
            <v>0601 = ดนตรีไทย</v>
          </cell>
          <cell r="D21" t="str">
            <v>19 = ม. 1-3</v>
          </cell>
        </row>
        <row r="22">
          <cell r="A22" t="str">
            <v>0602 = ดนตรีสากล</v>
          </cell>
        </row>
        <row r="23">
          <cell r="A23" t="str">
            <v>0602 = ดนตรีศึกษา</v>
          </cell>
        </row>
        <row r="24">
          <cell r="A24" t="str">
            <v>0700 = ศิลปศึกษา</v>
          </cell>
        </row>
        <row r="25">
          <cell r="A25" t="str">
            <v>0800 = คหกรรมศาสตร์</v>
          </cell>
        </row>
        <row r="26">
          <cell r="A26" t="str">
            <v>1000 = พลศึกษา</v>
          </cell>
        </row>
        <row r="27">
          <cell r="A27" t="str">
            <v>1100 = อุตสาหกรรมศิลป์</v>
          </cell>
        </row>
        <row r="28">
          <cell r="A28" t="str">
            <v>1200 = สังคมศึกษา</v>
          </cell>
        </row>
        <row r="29">
          <cell r="A29" t="str">
            <v>1300 = เกษตรกรรม</v>
          </cell>
        </row>
        <row r="30">
          <cell r="A30" t="str">
            <v>1400 = นาฏศิลป์</v>
          </cell>
        </row>
        <row r="31">
          <cell r="A31" t="str">
            <v>1500 = จิตวิทยาแนะแนว</v>
          </cell>
        </row>
        <row r="32">
          <cell r="A32" t="str">
            <v>1600 = เทคโนโลยีทางการศึกษา</v>
          </cell>
        </row>
        <row r="33">
          <cell r="A33" t="str">
            <v>1700 = สุขศึกษา</v>
          </cell>
        </row>
        <row r="34">
          <cell r="A34" t="str">
            <v>1800 = บรรณารักษ์</v>
          </cell>
        </row>
        <row r="35">
          <cell r="A35" t="str">
            <v>0900 = ภาษาไทย</v>
          </cell>
        </row>
        <row r="36">
          <cell r="A36" t="str">
            <v>2100 = วัดผล/ประเมินผลการศึกษา</v>
          </cell>
        </row>
        <row r="37">
          <cell r="A37" t="str">
            <v>2200 = บริหารการศึกษา</v>
          </cell>
        </row>
        <row r="38">
          <cell r="A38" t="str">
            <v>2400 = การศึกษาพิเศษ</v>
          </cell>
        </row>
        <row r="39">
          <cell r="A39" t="str">
            <v>2500 = หลักสูตรและการสอน</v>
          </cell>
        </row>
        <row r="40">
          <cell r="A40" t="str">
            <v>1900 = คอมพิวเตอร์</v>
          </cell>
        </row>
        <row r="41">
          <cell r="A41" t="str">
            <v>1902 = คอมพิวเตอร์ศึกษา</v>
          </cell>
        </row>
        <row r="42">
          <cell r="A42" t="str">
            <v>2700 = ภาษาฝรั่งเศส</v>
          </cell>
        </row>
        <row r="43">
          <cell r="A43" t="str">
            <v>3100 = เทคโนโลยีการจัดการระบบสารสนเทศ</v>
          </cell>
        </row>
        <row r="44">
          <cell r="A44" t="str">
            <v>3200 = ประวัติศาสตร์</v>
          </cell>
        </row>
        <row r="45">
          <cell r="A45" t="str">
            <v>3300 = ภูมิศาสตร์</v>
          </cell>
        </row>
        <row r="46">
          <cell r="A46" t="str">
            <v>3400 = โภชนาการชุมชน</v>
          </cell>
        </row>
        <row r="47">
          <cell r="A47" t="str">
            <v>3500 = จิตวิทยา</v>
          </cell>
        </row>
        <row r="48">
          <cell r="A48" t="str">
            <v>3600 = ไทยคดีศึกษา</v>
          </cell>
        </row>
        <row r="49">
          <cell r="A49" t="str">
            <v>4200 = การจัดการทั่วไป</v>
          </cell>
        </row>
        <row r="50">
          <cell r="A50" t="str">
            <v>4100 = ธุรกิจการศึกษา</v>
          </cell>
        </row>
        <row r="51">
          <cell r="A51" t="str">
            <v>4101 = การบริหารธุรกิจ</v>
          </cell>
        </row>
        <row r="52">
          <cell r="A52" t="str">
            <v>4301 = สังคมศึกษา</v>
          </cell>
        </row>
        <row r="53">
          <cell r="A53" t="str">
            <v>4700 = การงานพื้นฐานอาชีพ</v>
          </cell>
        </row>
        <row r="54">
          <cell r="A54" t="str">
            <v>4800 = โสตทัศนศึกษา</v>
          </cell>
        </row>
        <row r="55">
          <cell r="A55" t="str">
            <v>4900 = การเงิน/บัญชี</v>
          </cell>
        </row>
        <row r="56">
          <cell r="A56" t="str">
            <v>5000 = กิจกรรมพัฒนาผู้เรียน</v>
          </cell>
        </row>
        <row r="57">
          <cell r="A57" t="str">
            <v>5100 = จิตวิทยาพัฒนาการ</v>
          </cell>
        </row>
        <row r="58">
          <cell r="A58" t="str">
            <v>5200 = กายภาพบำบัด</v>
          </cell>
        </row>
        <row r="59">
          <cell r="A59" t="str">
            <v>5300 = กิจกรรมบำบัด</v>
          </cell>
        </row>
        <row r="60">
          <cell r="A60" t="str">
            <v>5400 = โสตสัมผัสวิทยา</v>
          </cell>
        </row>
        <row r="61">
          <cell r="A61" t="str">
            <v>5500 = ล่ามภาษามือ</v>
          </cell>
        </row>
        <row r="62">
          <cell r="A62" t="str">
            <v>5600 = ช่างทองหลวง</v>
          </cell>
        </row>
        <row r="63">
          <cell r="A63" t="str">
            <v>5700 = อิสลามศึกษา</v>
          </cell>
        </row>
        <row r="64">
          <cell r="A64" t="str">
            <v>4900 = วิชาชีพการโรงแรม</v>
          </cell>
        </row>
      </sheetData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moneynew2554"/>
      <sheetName val="moneynewj54"/>
      <sheetName val="คำแนะนำ"/>
      <sheetName val="คำแนะนำ1"/>
      <sheetName val="ปก"/>
      <sheetName val="ข้าราชการ"/>
      <sheetName val="ลูกจ้างประจำ"/>
      <sheetName val="พนักงานราชการ"/>
      <sheetName val="แบบสรุปการมีตัว"/>
      <sheetName val="j18person"/>
      <sheetName val="lokjung"/>
      <sheetName val="pnuk"/>
      <sheetName val="บัญชีเงินเดือน ค่าจ้าง ค่าตอบแท"/>
      <sheetName val="ข้าราชการครู"/>
      <sheetName val="subject"/>
      <sheetName val="47 educate"/>
      <sheetName val="religion"/>
      <sheetName val="48 major"/>
      <sheetName val="postcode"/>
      <sheetName val="22 precode"/>
      <sheetName val="41 stagesalary"/>
      <sheetName val="31 status"/>
      <sheetName val="typerate"/>
      <sheetName val="vitaya"/>
      <sheetName val="กลุ่มงานสพท"/>
    </sheetNames>
    <sheetDataSet>
      <sheetData sheetId="0">
        <row r="1">
          <cell r="A1" t="str">
            <v>subname</v>
          </cell>
          <cell r="B1" t="str">
            <v>school</v>
          </cell>
          <cell r="C1" t="str">
            <v>group</v>
          </cell>
          <cell r="D1" t="str">
            <v>position</v>
          </cell>
          <cell r="J1" t="str">
            <v>stage</v>
          </cell>
          <cell r="K1" t="str">
            <v>positionj</v>
          </cell>
          <cell r="L1" t="str">
            <v>levelj</v>
          </cell>
          <cell r="M1" t="str">
            <v>typej</v>
          </cell>
          <cell r="N1" t="str">
            <v>give</v>
          </cell>
          <cell r="Q1" t="str">
            <v>stagej</v>
          </cell>
          <cell r="R1" t="str">
            <v>positionw</v>
          </cell>
          <cell r="S1" t="str">
            <v>typew</v>
          </cell>
          <cell r="U1" t="str">
            <v>stagew</v>
          </cell>
        </row>
        <row r="2">
          <cell r="A2" t="str">
            <v>นาย</v>
          </cell>
          <cell r="B2" t="str">
            <v>อนุบาลจุน(บ้านบัวสถาน)</v>
          </cell>
          <cell r="C2" t="str">
            <v>จุน 1</v>
          </cell>
          <cell r="D2" t="str">
            <v>คผช.</v>
          </cell>
          <cell r="J2">
            <v>-7</v>
          </cell>
          <cell r="K2" t="str">
            <v>พนักงานบริการ บ 1(1)</v>
          </cell>
          <cell r="L2" t="str">
            <v>กลุ่ม 1</v>
          </cell>
          <cell r="M2" t="str">
            <v>บริการพื้นฐาน</v>
          </cell>
          <cell r="N2">
            <v>0</v>
          </cell>
          <cell r="Q2">
            <v>1</v>
          </cell>
          <cell r="R2" t="str">
            <v>ครูพี่เลี้ยง</v>
          </cell>
          <cell r="S2" t="str">
            <v>กลุ่มงานบริการ</v>
          </cell>
          <cell r="U2">
            <v>25</v>
          </cell>
        </row>
        <row r="3">
          <cell r="A3" t="str">
            <v>นาง</v>
          </cell>
          <cell r="B3" t="str">
            <v>บ้านปงสนุก(จุน)</v>
          </cell>
          <cell r="C3" t="str">
            <v>จุน 1</v>
          </cell>
          <cell r="D3" t="str">
            <v>ครู คศ.1</v>
          </cell>
          <cell r="J3">
            <v>-6.5</v>
          </cell>
          <cell r="K3" t="str">
            <v>พนักงานบริการ บ 2(1)</v>
          </cell>
          <cell r="L3" t="str">
            <v>กลุ่ม 1(พ.)</v>
          </cell>
          <cell r="M3" t="str">
            <v>บริการพื้นฐาน</v>
          </cell>
          <cell r="N3">
            <v>0.5</v>
          </cell>
          <cell r="Q3">
            <v>1.5</v>
          </cell>
          <cell r="R3" t="str">
            <v>พี่เลี้ยงเด็ก</v>
          </cell>
          <cell r="S3" t="str">
            <v>กลุ่มงานเทคนิค</v>
          </cell>
          <cell r="U3">
            <v>24</v>
          </cell>
        </row>
        <row r="4">
          <cell r="A4" t="str">
            <v>น.ส.</v>
          </cell>
          <cell r="B4" t="str">
            <v>ชุมชนบ้านทุ่ง</v>
          </cell>
          <cell r="C4" t="str">
            <v>จุน 1</v>
          </cell>
          <cell r="D4" t="str">
            <v>ครู คศ.2</v>
          </cell>
          <cell r="J4">
            <v>-6</v>
          </cell>
          <cell r="K4" t="str">
            <v>พนักงานบริการ บ 2/หน.(1-2)</v>
          </cell>
          <cell r="L4" t="str">
            <v>กลุ่ม 1-2</v>
          </cell>
          <cell r="M4" t="str">
            <v>บริการพื้นฐาน</v>
          </cell>
          <cell r="N4">
            <v>1</v>
          </cell>
          <cell r="Q4">
            <v>2</v>
          </cell>
          <cell r="R4" t="str">
            <v>ครูผู้สอน</v>
          </cell>
          <cell r="S4" t="str">
            <v>กลุ่มงานบริหารทั่วไป</v>
          </cell>
          <cell r="U4">
            <v>23</v>
          </cell>
        </row>
        <row r="5">
          <cell r="A5" t="str">
            <v>ม.ล.</v>
          </cell>
          <cell r="B5" t="str">
            <v>บ้านกิ่วแก้ว</v>
          </cell>
          <cell r="C5" t="str">
            <v>จุน 1</v>
          </cell>
          <cell r="D5" t="str">
            <v>ครู คศ.3</v>
          </cell>
          <cell r="J5">
            <v>-5.5</v>
          </cell>
          <cell r="K5" t="str">
            <v>พนักงานธุรการ ส 1(1)</v>
          </cell>
          <cell r="L5" t="str">
            <v>กลุ่ม 1-3</v>
          </cell>
          <cell r="M5" t="str">
            <v>สนับสนุน</v>
          </cell>
          <cell r="N5">
            <v>1.5</v>
          </cell>
          <cell r="Q5">
            <v>2.5</v>
          </cell>
          <cell r="U5">
            <v>22</v>
          </cell>
        </row>
        <row r="6">
          <cell r="A6" t="str">
            <v>ส.ต.ต.</v>
          </cell>
          <cell r="B6" t="str">
            <v>บ้านยางขาม</v>
          </cell>
          <cell r="C6" t="str">
            <v>จุน 1</v>
          </cell>
          <cell r="D6" t="str">
            <v>ครู คศ.4(พ.)</v>
          </cell>
          <cell r="J6">
            <v>-5</v>
          </cell>
          <cell r="K6" t="str">
            <v>พนักงานธุรการ ส 2(1-2)</v>
          </cell>
          <cell r="L6" t="str">
            <v>กลุ่ม 1-2</v>
          </cell>
          <cell r="M6" t="str">
            <v>สนับสนุน</v>
          </cell>
          <cell r="N6" t="str">
            <v>2%</v>
          </cell>
          <cell r="Q6">
            <v>3</v>
          </cell>
          <cell r="U6">
            <v>21</v>
          </cell>
        </row>
        <row r="7">
          <cell r="A7" t="str">
            <v>ส.ต.ท.</v>
          </cell>
          <cell r="B7" t="str">
            <v>บ้านหัวขัว</v>
          </cell>
          <cell r="C7" t="str">
            <v>จุน 1</v>
          </cell>
          <cell r="D7" t="str">
            <v>ครู คศ.4</v>
          </cell>
          <cell r="J7">
            <v>-4.5</v>
          </cell>
          <cell r="K7" t="str">
            <v>พนักงานธุรการ ส 3(2-3)</v>
          </cell>
          <cell r="L7" t="str">
            <v>กลุ่ม 2-3</v>
          </cell>
          <cell r="M7" t="str">
            <v>สนับสนุน</v>
          </cell>
          <cell r="N7" t="str">
            <v>4%</v>
          </cell>
          <cell r="Q7">
            <v>3.5</v>
          </cell>
          <cell r="U7">
            <v>20</v>
          </cell>
        </row>
        <row r="8">
          <cell r="A8" t="str">
            <v>ส.ต.อ.</v>
          </cell>
          <cell r="B8" t="str">
            <v>บ้านฝั่งหมิ่น</v>
          </cell>
          <cell r="C8" t="str">
            <v>จุน 1</v>
          </cell>
          <cell r="D8" t="str">
            <v>รอง ผอ.รร. คศ.1</v>
          </cell>
          <cell r="J8">
            <v>-4</v>
          </cell>
          <cell r="K8" t="str">
            <v>พนักงานธุรการ ส 4(3)</v>
          </cell>
          <cell r="L8" t="str">
            <v>กลุ่ม 3</v>
          </cell>
          <cell r="M8" t="str">
            <v>สนับสนุน</v>
          </cell>
          <cell r="N8" t="str">
            <v>6%</v>
          </cell>
          <cell r="Q8">
            <v>4</v>
          </cell>
          <cell r="U8">
            <v>19</v>
          </cell>
        </row>
        <row r="9">
          <cell r="A9" t="str">
            <v>จ.ส.ต.</v>
          </cell>
          <cell r="B9" t="str">
            <v>บ้านจุน</v>
          </cell>
          <cell r="C9" t="str">
            <v>จุน 1</v>
          </cell>
          <cell r="D9" t="str">
            <v>รอง ผอ.รร. คศ.2</v>
          </cell>
          <cell r="J9">
            <v>-3.5</v>
          </cell>
          <cell r="K9" t="str">
            <v>พนักงานธุรการ ส 4/หน.(3)</v>
          </cell>
          <cell r="L9" t="str">
            <v>กลุ่ม 3</v>
          </cell>
          <cell r="M9" t="str">
            <v>สนับสนุน</v>
          </cell>
          <cell r="N9" t="str">
            <v>0.5+2%</v>
          </cell>
          <cell r="Q9">
            <v>4.5</v>
          </cell>
          <cell r="U9">
            <v>18</v>
          </cell>
        </row>
        <row r="10">
          <cell r="A10" t="str">
            <v>ร.ต.ต.</v>
          </cell>
          <cell r="B10" t="str">
            <v>บ้านห้วยกั้ง</v>
          </cell>
          <cell r="C10" t="str">
            <v>จุน 1</v>
          </cell>
          <cell r="D10" t="str">
            <v>รอง ผอ.รร. คศ.3</v>
          </cell>
          <cell r="J10">
            <v>-3</v>
          </cell>
          <cell r="K10" t="str">
            <v>พนักงานพิมพ์ ส 1(1)</v>
          </cell>
          <cell r="L10" t="str">
            <v>กลุ่ม 1</v>
          </cell>
          <cell r="M10" t="str">
            <v>สนับสนุน</v>
          </cell>
          <cell r="N10" t="str">
            <v>0.5+4%</v>
          </cell>
          <cell r="Q10">
            <v>5</v>
          </cell>
          <cell r="U10">
            <v>17</v>
          </cell>
        </row>
        <row r="11">
          <cell r="A11" t="str">
            <v>ส.ต.</v>
          </cell>
          <cell r="B11" t="str">
            <v>บ้านธาตุขิงแกง</v>
          </cell>
          <cell r="C11" t="str">
            <v>จุน 1</v>
          </cell>
          <cell r="D11" t="str">
            <v>รอง ผอ.รร. คศ.4(พ.)</v>
          </cell>
          <cell r="J11">
            <v>-2.5</v>
          </cell>
          <cell r="K11" t="str">
            <v>พนักงานพิมพ์ ส 2(1)</v>
          </cell>
          <cell r="L11" t="str">
            <v>กลุ่ม 1(พ.)</v>
          </cell>
          <cell r="M11" t="str">
            <v>สนับสนุน</v>
          </cell>
          <cell r="Q11">
            <v>5.5</v>
          </cell>
          <cell r="U11">
            <v>16</v>
          </cell>
        </row>
        <row r="12">
          <cell r="A12" t="str">
            <v>ส.ท.</v>
          </cell>
          <cell r="B12" t="str">
            <v>บ้านแม่วังช้าง</v>
          </cell>
          <cell r="C12" t="str">
            <v>จุน 1</v>
          </cell>
          <cell r="D12" t="str">
            <v>รอง ผอ.รร. คศ.4</v>
          </cell>
          <cell r="J12">
            <v>-2</v>
          </cell>
          <cell r="K12" t="str">
            <v>พนักงานพิมพ์ ส 3(1-2)</v>
          </cell>
          <cell r="L12" t="str">
            <v>กลุ่ม 1-2</v>
          </cell>
          <cell r="M12" t="str">
            <v>สนับสนุน</v>
          </cell>
          <cell r="Q12">
            <v>6</v>
          </cell>
          <cell r="U12">
            <v>15</v>
          </cell>
        </row>
        <row r="13">
          <cell r="A13" t="str">
            <v>ส.อ.</v>
          </cell>
          <cell r="B13" t="str">
            <v>บ้านแม่ทะลาย</v>
          </cell>
          <cell r="C13" t="str">
            <v>จุน 1</v>
          </cell>
          <cell r="D13" t="str">
            <v>ผอ.รร. คศ.1</v>
          </cell>
          <cell r="J13">
            <v>-1.5</v>
          </cell>
          <cell r="K13" t="str">
            <v>พนักงานพิมพ์ ส 4(2-3)</v>
          </cell>
          <cell r="L13" t="str">
            <v>กลุ่ม 2-3</v>
          </cell>
          <cell r="M13" t="str">
            <v>สนับสนุน</v>
          </cell>
          <cell r="Q13">
            <v>6.5</v>
          </cell>
          <cell r="U13">
            <v>14</v>
          </cell>
        </row>
        <row r="14">
          <cell r="A14" t="str">
            <v>ร.ต.</v>
          </cell>
          <cell r="B14" t="str">
            <v>บ้านสร้อยศรี</v>
          </cell>
          <cell r="C14" t="str">
            <v>จุน 1</v>
          </cell>
          <cell r="D14" t="str">
            <v>ผอ.รร. คศ.2</v>
          </cell>
          <cell r="J14">
            <v>-1</v>
          </cell>
          <cell r="K14" t="str">
            <v>พนักงานขับรถยนต์ ส 1(1)</v>
          </cell>
          <cell r="L14" t="str">
            <v>กลุ่ม 1(พ.)</v>
          </cell>
          <cell r="M14" t="str">
            <v>สนับสนุน</v>
          </cell>
          <cell r="Q14">
            <v>7</v>
          </cell>
          <cell r="U14">
            <v>13</v>
          </cell>
        </row>
        <row r="15">
          <cell r="A15" t="str">
            <v>ร.ท.</v>
          </cell>
          <cell r="B15" t="str">
            <v>บ้านดอนมูล(จุน)</v>
          </cell>
          <cell r="C15" t="str">
            <v>จุน 1</v>
          </cell>
          <cell r="D15" t="str">
            <v>ผอ.รร. คศ.3</v>
          </cell>
          <cell r="J15">
            <v>-0.5</v>
          </cell>
          <cell r="K15" t="str">
            <v>พนักงานขับรถยนต์ ส 2(1-2)</v>
          </cell>
          <cell r="L15" t="str">
            <v>กลุ่ม 1-2</v>
          </cell>
          <cell r="M15" t="str">
            <v>สนับสนุน</v>
          </cell>
          <cell r="Q15">
            <v>7.5</v>
          </cell>
          <cell r="U15">
            <v>12</v>
          </cell>
        </row>
        <row r="16">
          <cell r="A16" t="str">
            <v>ร.อ.</v>
          </cell>
          <cell r="B16" t="str">
            <v>บ้านร่องย้าง</v>
          </cell>
          <cell r="C16" t="str">
            <v>จุน 2</v>
          </cell>
          <cell r="D16" t="str">
            <v>ผอ.รร. คศ.4(พ.)</v>
          </cell>
          <cell r="J16">
            <v>0</v>
          </cell>
          <cell r="K16" t="str">
            <v>พนักงานขับรถยนต์ ส 2/หน.(1-3)</v>
          </cell>
          <cell r="L16" t="str">
            <v>กลุ่ม 1-3</v>
          </cell>
          <cell r="M16" t="str">
            <v>สนับสนุน</v>
          </cell>
          <cell r="Q16">
            <v>8</v>
          </cell>
          <cell r="U16">
            <v>11</v>
          </cell>
        </row>
        <row r="17">
          <cell r="A17" t="str">
            <v>จ.ส.ต.</v>
          </cell>
          <cell r="B17" t="str">
            <v>บ้านเวียงลอ</v>
          </cell>
          <cell r="C17" t="str">
            <v>จุน 2</v>
          </cell>
          <cell r="D17" t="str">
            <v>ผอ.รร. คศ.4</v>
          </cell>
          <cell r="J17">
            <v>0.5</v>
          </cell>
          <cell r="K17" t="str">
            <v>ช่างไม้ ช 1(1)</v>
          </cell>
          <cell r="L17" t="str">
            <v>กลุ่ม 1</v>
          </cell>
          <cell r="M17" t="str">
            <v>ช่าง</v>
          </cell>
          <cell r="Q17">
            <v>8.5</v>
          </cell>
          <cell r="U17">
            <v>10</v>
          </cell>
        </row>
        <row r="18">
          <cell r="A18" t="str">
            <v>จ.ส.ท.</v>
          </cell>
          <cell r="B18" t="str">
            <v>บ้านศรีเมืองชุม</v>
          </cell>
          <cell r="C18" t="str">
            <v>จุน 2</v>
          </cell>
          <cell r="D18" t="str">
            <v>รอง ผอ.สพป. คศ.2</v>
          </cell>
          <cell r="J18">
            <v>1</v>
          </cell>
          <cell r="K18" t="str">
            <v>ช่างไม้ ช 2(1)</v>
          </cell>
          <cell r="L18" t="str">
            <v>กลุ่ม 1(พ.)</v>
          </cell>
          <cell r="M18" t="str">
            <v>ช่าง</v>
          </cell>
          <cell r="Q18">
            <v>9</v>
          </cell>
          <cell r="U18">
            <v>9</v>
          </cell>
        </row>
        <row r="19">
          <cell r="A19" t="str">
            <v>จ.ส.อ.</v>
          </cell>
          <cell r="B19" t="str">
            <v>บ้านน้ำจุน</v>
          </cell>
          <cell r="C19" t="str">
            <v>จุน 2</v>
          </cell>
          <cell r="D19" t="str">
            <v>รอง ผอ.สพป. คศ.3</v>
          </cell>
          <cell r="J19">
            <v>1.5</v>
          </cell>
          <cell r="K19" t="str">
            <v>ช่างไม้ ช 3(1-2)</v>
          </cell>
          <cell r="L19" t="str">
            <v>กลุ่ม 1-2</v>
          </cell>
          <cell r="M19" t="str">
            <v>ช่าง</v>
          </cell>
          <cell r="Q19">
            <v>9.5</v>
          </cell>
          <cell r="U19">
            <v>8</v>
          </cell>
        </row>
        <row r="20">
          <cell r="A20" t="str">
            <v>จ.ต.</v>
          </cell>
          <cell r="B20" t="str">
            <v>บ้านปางป้อม</v>
          </cell>
          <cell r="C20" t="str">
            <v>จุน 2</v>
          </cell>
          <cell r="D20" t="str">
            <v>รอง ผอ.สพป. คศ.4</v>
          </cell>
          <cell r="J20">
            <v>2</v>
          </cell>
          <cell r="K20" t="str">
            <v>ช่างไม้ ช 3/หน.(1-2)</v>
          </cell>
          <cell r="L20" t="str">
            <v>กลุ่ม 1-2</v>
          </cell>
          <cell r="M20" t="str">
            <v>ช่าง</v>
          </cell>
          <cell r="Q20">
            <v>10</v>
          </cell>
          <cell r="U20">
            <v>7</v>
          </cell>
        </row>
        <row r="21">
          <cell r="A21" t="str">
            <v>จ.ท.</v>
          </cell>
          <cell r="B21" t="str">
            <v>บ้านร่องแมด</v>
          </cell>
          <cell r="C21" t="str">
            <v>จุน 2</v>
          </cell>
          <cell r="D21" t="str">
            <v>ผอ.สพป. คศ.3</v>
          </cell>
          <cell r="J21">
            <v>2.5</v>
          </cell>
          <cell r="K21" t="str">
            <v>ช่างไม้ ช 4(2-3)</v>
          </cell>
          <cell r="L21" t="str">
            <v>กลุ่ม 2-3</v>
          </cell>
          <cell r="M21" t="str">
            <v>ช่าง</v>
          </cell>
          <cell r="Q21">
            <v>10.5</v>
          </cell>
          <cell r="U21">
            <v>6</v>
          </cell>
        </row>
        <row r="22">
          <cell r="A22" t="str">
            <v>จ.อ.</v>
          </cell>
          <cell r="B22" t="str">
            <v>บ้านสันหลวง</v>
          </cell>
          <cell r="C22" t="str">
            <v>จุน 2</v>
          </cell>
          <cell r="D22" t="str">
            <v>ผอ.สพป. คศ.4(พ.)</v>
          </cell>
          <cell r="J22">
            <v>3</v>
          </cell>
          <cell r="K22" t="str">
            <v>ช่างไม้ ช 4/หน.(2-3)</v>
          </cell>
          <cell r="L22" t="str">
            <v>กลุ่ม 2-3</v>
          </cell>
          <cell r="M22" t="str">
            <v>ช่าง</v>
          </cell>
          <cell r="Q22">
            <v>11</v>
          </cell>
          <cell r="U22">
            <v>5</v>
          </cell>
        </row>
        <row r="23">
          <cell r="A23" t="str">
            <v>ว่าที่ร.ต.</v>
          </cell>
          <cell r="B23" t="str">
            <v>บ้านห้วยไคร้</v>
          </cell>
          <cell r="C23" t="str">
            <v>จุน 2</v>
          </cell>
          <cell r="D23" t="str">
            <v>ศน. คศ.1</v>
          </cell>
          <cell r="J23">
            <v>3.5</v>
          </cell>
          <cell r="K23" t="str">
            <v>พนักงานขับเครื่องจักรกลขนาดกลาง ช 1(1-2)</v>
          </cell>
          <cell r="L23" t="str">
            <v>กลุ่ม 1-2</v>
          </cell>
          <cell r="M23" t="str">
            <v>ช่าง</v>
          </cell>
          <cell r="Q23">
            <v>11.5</v>
          </cell>
          <cell r="U23">
            <v>4</v>
          </cell>
        </row>
        <row r="24">
          <cell r="A24" t="str">
            <v>ว่าที่ร.ท.</v>
          </cell>
          <cell r="B24" t="str">
            <v>ชุมชนบ้านห้วยงิ้ว</v>
          </cell>
          <cell r="C24" t="str">
            <v>จุน 2</v>
          </cell>
          <cell r="D24" t="str">
            <v>ศน. คศ.2</v>
          </cell>
          <cell r="J24">
            <v>4</v>
          </cell>
          <cell r="K24" t="str">
            <v>พนักงานขับเครื่องจักรกลขนาดกลาง ช 2(2-3)</v>
          </cell>
          <cell r="L24" t="str">
            <v>กลุ่ม 2-3</v>
          </cell>
          <cell r="M24" t="str">
            <v>ช่าง</v>
          </cell>
          <cell r="Q24">
            <v>12</v>
          </cell>
          <cell r="U24">
            <v>3</v>
          </cell>
        </row>
        <row r="25">
          <cell r="A25" t="str">
            <v>พ.จ.อ.อ.</v>
          </cell>
          <cell r="B25" t="str">
            <v>บ้านพวงพยอม</v>
          </cell>
          <cell r="C25" t="str">
            <v>จุน 2</v>
          </cell>
          <cell r="D25" t="str">
            <v>ศน. คศ.3</v>
          </cell>
          <cell r="J25">
            <v>4.5</v>
          </cell>
          <cell r="K25" t="str">
            <v>ช่างครุภัณฑ์ ช 1(1)</v>
          </cell>
          <cell r="L25" t="str">
            <v>กลุ่ม 1</v>
          </cell>
          <cell r="M25" t="str">
            <v>ช่าง</v>
          </cell>
          <cell r="Q25">
            <v>12.5</v>
          </cell>
          <cell r="U25">
            <v>2</v>
          </cell>
        </row>
        <row r="26">
          <cell r="A26" t="str">
            <v>พ.จ.อ.ท.</v>
          </cell>
          <cell r="B26" t="str">
            <v>บ้านศรีจอมแจ้ง</v>
          </cell>
          <cell r="C26" t="str">
            <v>จุน 2</v>
          </cell>
          <cell r="D26" t="str">
            <v>ศน. คศ.4(พ.)</v>
          </cell>
          <cell r="J26">
            <v>5</v>
          </cell>
          <cell r="K26" t="str">
            <v>ช่างครุภัณฑ์ ช 2(1)</v>
          </cell>
          <cell r="L26" t="str">
            <v>กลุ่ม 1(พ.)</v>
          </cell>
          <cell r="M26" t="str">
            <v>ช่าง</v>
          </cell>
          <cell r="Q26">
            <v>13</v>
          </cell>
          <cell r="U26">
            <v>1</v>
          </cell>
        </row>
        <row r="27">
          <cell r="A27" t="str">
            <v>ร.ต.หญิง</v>
          </cell>
          <cell r="B27" t="str">
            <v>บ้านสักลอ</v>
          </cell>
          <cell r="C27" t="str">
            <v>จุน 2</v>
          </cell>
          <cell r="D27" t="str">
            <v>ศน. คศ.4</v>
          </cell>
          <cell r="J27">
            <v>5.5</v>
          </cell>
          <cell r="K27" t="str">
            <v>ช่างครุภัณฑ์ ช 3(1-2)</v>
          </cell>
          <cell r="L27" t="str">
            <v>กลุ่ม 1-2</v>
          </cell>
          <cell r="M27" t="str">
            <v>ช่าง</v>
          </cell>
          <cell r="Q27">
            <v>13.5</v>
          </cell>
        </row>
        <row r="28">
          <cell r="A28" t="str">
            <v>ส.อ.หญิง</v>
          </cell>
          <cell r="B28" t="str">
            <v>บ้านสักทุ่ง</v>
          </cell>
          <cell r="C28" t="str">
            <v>จุน 2</v>
          </cell>
          <cell r="J28">
            <v>6</v>
          </cell>
          <cell r="Q28">
            <v>14</v>
          </cell>
        </row>
        <row r="29">
          <cell r="A29" t="str">
            <v>พ.จ.อ.</v>
          </cell>
          <cell r="B29" t="str">
            <v>อนุบาลเชียงคำ(วัดพระธาตุสบแวน)</v>
          </cell>
          <cell r="C29" t="str">
            <v>เชียงคำ 1</v>
          </cell>
          <cell r="J29">
            <v>6.5</v>
          </cell>
          <cell r="Q29">
            <v>14.5</v>
          </cell>
        </row>
        <row r="30">
          <cell r="A30" t="str">
            <v>ม.ร.ว.</v>
          </cell>
          <cell r="B30" t="str">
            <v>บ้านหย่วน(เชียงคำนาคโรวาท)</v>
          </cell>
          <cell r="C30" t="str">
            <v>เชียงคำ 1</v>
          </cell>
          <cell r="J30">
            <v>7</v>
          </cell>
          <cell r="Q30">
            <v>15</v>
          </cell>
        </row>
        <row r="31">
          <cell r="A31" t="str">
            <v>จ.อ.ท.</v>
          </cell>
          <cell r="B31" t="str">
            <v>บ้านพระนั่งดิน</v>
          </cell>
          <cell r="C31" t="str">
            <v>เชียงคำ 1</v>
          </cell>
          <cell r="J31">
            <v>7.5</v>
          </cell>
          <cell r="Q31">
            <v>15.5</v>
          </cell>
        </row>
        <row r="32">
          <cell r="A32" t="str">
            <v>พ.อ.อ.</v>
          </cell>
          <cell r="B32" t="str">
            <v>บ้านไชยพรม</v>
          </cell>
          <cell r="C32" t="str">
            <v>เชียงคำ 1</v>
          </cell>
          <cell r="J32">
            <v>8</v>
          </cell>
          <cell r="Q32">
            <v>16</v>
          </cell>
        </row>
        <row r="33">
          <cell r="A33" t="str">
            <v>พ.ตร.หญิง</v>
          </cell>
          <cell r="B33" t="str">
            <v>บ้านปี้</v>
          </cell>
          <cell r="C33" t="str">
            <v>เชียงคำ 1</v>
          </cell>
          <cell r="J33">
            <v>8.5</v>
          </cell>
          <cell r="Q33">
            <v>16.5</v>
          </cell>
        </row>
        <row r="34">
          <cell r="A34" t="str">
            <v>ว่าที่ ร.อ</v>
          </cell>
          <cell r="B34" t="str">
            <v>บ้านวังเค็มใหม่</v>
          </cell>
          <cell r="C34" t="str">
            <v>เชียงคำ 1</v>
          </cell>
          <cell r="J34">
            <v>9</v>
          </cell>
          <cell r="Q34">
            <v>17</v>
          </cell>
        </row>
        <row r="35">
          <cell r="A35" t="str">
            <v>จ.อ.ต.</v>
          </cell>
          <cell r="B35" t="str">
            <v>บ้านดอนลาว</v>
          </cell>
          <cell r="C35" t="str">
            <v>เชียงคำ 1</v>
          </cell>
          <cell r="J35">
            <v>9.5</v>
          </cell>
          <cell r="Q35">
            <v>17.5</v>
          </cell>
        </row>
        <row r="36">
          <cell r="A36" t="str">
            <v>พลฯ สมัคร</v>
          </cell>
          <cell r="B36" t="str">
            <v>บ้านปัว(เชียงคำ)</v>
          </cell>
          <cell r="C36" t="str">
            <v>เชียงคำ 1</v>
          </cell>
          <cell r="J36">
            <v>10</v>
          </cell>
          <cell r="Q36">
            <v>18</v>
          </cell>
        </row>
        <row r="37">
          <cell r="A37" t="str">
            <v>พ.จ.อ.อ.หญิง</v>
          </cell>
          <cell r="B37" t="str">
            <v>บ้านร่องค้อม</v>
          </cell>
          <cell r="C37" t="str">
            <v>เชียงคำ 1</v>
          </cell>
          <cell r="J37">
            <v>10.5</v>
          </cell>
          <cell r="Q37">
            <v>18.5</v>
          </cell>
        </row>
        <row r="38">
          <cell r="A38" t="str">
            <v>ว่าที่พ.ต.</v>
          </cell>
          <cell r="B38" t="str">
            <v>บ้านร่องส้าน</v>
          </cell>
          <cell r="C38" t="str">
            <v>เชียงคำ 1</v>
          </cell>
          <cell r="J38">
            <v>11</v>
          </cell>
          <cell r="Q38">
            <v>19</v>
          </cell>
        </row>
        <row r="39">
          <cell r="A39" t="str">
            <v>ส.ต.ต.หญิง</v>
          </cell>
          <cell r="B39" t="str">
            <v>บ้านสบสา</v>
          </cell>
          <cell r="C39" t="str">
            <v>เชียงคำ 1</v>
          </cell>
          <cell r="J39">
            <v>11.5</v>
          </cell>
          <cell r="Q39">
            <v>19.5</v>
          </cell>
        </row>
        <row r="40">
          <cell r="A40" t="str">
            <v>จ.อ.อ.</v>
          </cell>
          <cell r="B40" t="str">
            <v>บ้านโจ้โก้</v>
          </cell>
          <cell r="C40" t="str">
            <v>เชียงคำ 1</v>
          </cell>
          <cell r="J40">
            <v>12</v>
          </cell>
          <cell r="Q40">
            <v>20</v>
          </cell>
        </row>
        <row r="41">
          <cell r="A41" t="str">
            <v>ด.ต.</v>
          </cell>
          <cell r="B41" t="str">
            <v>บ้านใหม่ร่มเย็น</v>
          </cell>
          <cell r="C41" t="str">
            <v>เชียงคำ 1</v>
          </cell>
          <cell r="J41">
            <v>12.5</v>
          </cell>
          <cell r="Q41">
            <v>20.5</v>
          </cell>
        </row>
        <row r="42">
          <cell r="A42" t="str">
            <v>พ.อ.อ.หญิง</v>
          </cell>
          <cell r="B42" t="str">
            <v>บ้านปางถ้ำ</v>
          </cell>
          <cell r="C42" t="str">
            <v>เชียงคำ 1</v>
          </cell>
          <cell r="J42">
            <v>13</v>
          </cell>
          <cell r="Q42">
            <v>21</v>
          </cell>
        </row>
        <row r="43">
          <cell r="A43" t="str">
            <v>พ.จ.อ.ต.</v>
          </cell>
          <cell r="B43" t="str">
            <v>บ้านต้นผึ้ง</v>
          </cell>
          <cell r="C43" t="str">
            <v>เชียงคำ 1</v>
          </cell>
          <cell r="J43">
            <v>13.5</v>
          </cell>
          <cell r="Q43">
            <v>21.5</v>
          </cell>
        </row>
        <row r="44">
          <cell r="A44" t="str">
            <v>ร.ต.อ.</v>
          </cell>
          <cell r="B44" t="str">
            <v>ชุมชนบ้านเชียงบาน</v>
          </cell>
          <cell r="C44" t="str">
            <v>เชียงคำ 1</v>
          </cell>
          <cell r="J44">
            <v>14</v>
          </cell>
          <cell r="Q44">
            <v>22</v>
          </cell>
        </row>
        <row r="45">
          <cell r="A45" t="str">
            <v>ร.ต.ท.</v>
          </cell>
          <cell r="B45" t="str">
            <v>บ้านทุ่งมอก(เชียงคำ)</v>
          </cell>
          <cell r="C45" t="str">
            <v>เชียงคำ 1</v>
          </cell>
          <cell r="J45">
            <v>14.5</v>
          </cell>
          <cell r="Q45">
            <v>22.5</v>
          </cell>
        </row>
        <row r="46">
          <cell r="A46" t="str">
            <v>ว่าที่ร.ต.หญิง</v>
          </cell>
          <cell r="B46" t="str">
            <v>บ้านปางวัว</v>
          </cell>
          <cell r="C46" t="str">
            <v>เชียงคำ 1</v>
          </cell>
          <cell r="J46">
            <v>15</v>
          </cell>
          <cell r="Q46">
            <v>23</v>
          </cell>
        </row>
        <row r="47">
          <cell r="A47" t="str">
            <v>ม.ล.หญิง</v>
          </cell>
          <cell r="B47" t="str">
            <v>บ้านปัวศรีพรม</v>
          </cell>
          <cell r="C47" t="str">
            <v>เชียงคำ 2</v>
          </cell>
          <cell r="J47">
            <v>15.5</v>
          </cell>
          <cell r="Q47">
            <v>23.5</v>
          </cell>
        </row>
        <row r="48">
          <cell r="A48" t="str">
            <v>ม.ร.ว.หญิง</v>
          </cell>
          <cell r="B48" t="str">
            <v>บ้านฝายกวาง</v>
          </cell>
          <cell r="C48" t="str">
            <v>เชียงคำ 2</v>
          </cell>
          <cell r="J48">
            <v>16</v>
          </cell>
          <cell r="Q48">
            <v>24</v>
          </cell>
        </row>
        <row r="49">
          <cell r="A49" t="str">
            <v>ร.ท.หญิง</v>
          </cell>
          <cell r="B49" t="str">
            <v>บ้านทุ่งหล่ม</v>
          </cell>
          <cell r="C49" t="str">
            <v>เชียงคำ 2</v>
          </cell>
          <cell r="J49">
            <v>16.5</v>
          </cell>
          <cell r="Q49">
            <v>24.5</v>
          </cell>
        </row>
        <row r="50">
          <cell r="A50" t="str">
            <v>ร.ต.ต.หญิง</v>
          </cell>
          <cell r="B50" t="str">
            <v>บ้านแวนโค้ง</v>
          </cell>
          <cell r="C50" t="str">
            <v>เชียงคำ 2</v>
          </cell>
          <cell r="J50">
            <v>17</v>
          </cell>
          <cell r="Q50">
            <v>25</v>
          </cell>
        </row>
        <row r="51">
          <cell r="A51" t="str">
            <v>ร.ต.ท.หญิง</v>
          </cell>
          <cell r="B51" t="str">
            <v>บ้านคะแนง</v>
          </cell>
          <cell r="C51" t="str">
            <v>เชียงคำ 2</v>
          </cell>
          <cell r="J51">
            <v>17.5</v>
          </cell>
          <cell r="Q51">
            <v>25.5</v>
          </cell>
        </row>
        <row r="52">
          <cell r="A52" t="str">
            <v>ร.ต.อ.หญิง</v>
          </cell>
          <cell r="B52" t="str">
            <v>บ้านน้ำมิน</v>
          </cell>
          <cell r="C52" t="str">
            <v>เชียงคำ 2</v>
          </cell>
          <cell r="J52">
            <v>18</v>
          </cell>
          <cell r="Q52">
            <v>26</v>
          </cell>
        </row>
        <row r="53">
          <cell r="A53" t="str">
            <v>ร.อ.หญิง</v>
          </cell>
          <cell r="B53" t="str">
            <v>บ้านแฮะ(เชียงคำ)</v>
          </cell>
          <cell r="C53" t="str">
            <v>เชียงคำ 2</v>
          </cell>
          <cell r="J53">
            <v>18.5</v>
          </cell>
          <cell r="Q53">
            <v>26.5</v>
          </cell>
        </row>
        <row r="54">
          <cell r="A54" t="str">
            <v>ว่าที่ร.อ.หญิง</v>
          </cell>
          <cell r="B54" t="str">
            <v>บ้านสบทุ"ศีรีราษฏร์สงเคราะห์"</v>
          </cell>
          <cell r="C54" t="str">
            <v>เชียงคำ 2</v>
          </cell>
          <cell r="J54">
            <v>19</v>
          </cell>
          <cell r="Q54">
            <v>27</v>
          </cell>
        </row>
        <row r="55">
          <cell r="A55" t="str">
            <v>ว่าที่ร.ท.หญิง</v>
          </cell>
          <cell r="B55" t="str">
            <v>บ้านถ้ำผาลาด</v>
          </cell>
          <cell r="C55" t="str">
            <v>เชียงคำ 2</v>
          </cell>
          <cell r="J55">
            <v>19.5</v>
          </cell>
          <cell r="Q55">
            <v>27.5</v>
          </cell>
        </row>
        <row r="56">
          <cell r="A56" t="str">
            <v>ส.ต.หญิง</v>
          </cell>
          <cell r="B56" t="str">
            <v>บ้านทุ่งเย็น</v>
          </cell>
          <cell r="C56" t="str">
            <v>เชียงคำ 2</v>
          </cell>
          <cell r="J56">
            <v>20</v>
          </cell>
          <cell r="Q56">
            <v>28</v>
          </cell>
        </row>
        <row r="57">
          <cell r="A57" t="str">
            <v>ส.ต.ท.หญิง</v>
          </cell>
          <cell r="B57" t="str">
            <v>บ้านผาฮาว</v>
          </cell>
          <cell r="C57" t="str">
            <v>เชียงคำ 2</v>
          </cell>
          <cell r="J57">
            <v>20.5</v>
          </cell>
          <cell r="Q57">
            <v>28.5</v>
          </cell>
        </row>
        <row r="58">
          <cell r="A58" t="str">
            <v>ส.ต.อ.หญิง</v>
          </cell>
          <cell r="B58" t="str">
            <v>บ้านหัวทุ่ง</v>
          </cell>
          <cell r="C58" t="str">
            <v>เชียงคำ 2</v>
          </cell>
          <cell r="J58">
            <v>21</v>
          </cell>
          <cell r="Q58">
            <v>29</v>
          </cell>
        </row>
        <row r="59">
          <cell r="A59" t="str">
            <v>ส.ท.หญิง</v>
          </cell>
          <cell r="B59" t="str">
            <v>บ้านแม่ต๋ำ</v>
          </cell>
          <cell r="C59" t="str">
            <v>เชียงคำ 2</v>
          </cell>
          <cell r="J59">
            <v>21.5</v>
          </cell>
          <cell r="Q59">
            <v>29.5</v>
          </cell>
        </row>
        <row r="60">
          <cell r="A60" t="str">
            <v>จ.ส.อ.หญิง</v>
          </cell>
          <cell r="B60" t="str">
            <v>บ้านแวน</v>
          </cell>
          <cell r="C60" t="str">
            <v>เชียงคำ 2</v>
          </cell>
          <cell r="J60">
            <v>22</v>
          </cell>
          <cell r="Q60">
            <v>30</v>
          </cell>
        </row>
        <row r="61">
          <cell r="A61" t="str">
            <v>จ.ส.ท.หญิง</v>
          </cell>
          <cell r="B61" t="str">
            <v>บ้านผาลาด</v>
          </cell>
          <cell r="C61" t="str">
            <v>เชียงคำ 2</v>
          </cell>
          <cell r="J61">
            <v>22.5</v>
          </cell>
          <cell r="Q61">
            <v>30.5</v>
          </cell>
        </row>
        <row r="62">
          <cell r="A62" t="str">
            <v>จ.ส.ต.หญิง</v>
          </cell>
          <cell r="B62" t="str">
            <v>ชัยชุมภู</v>
          </cell>
          <cell r="C62" t="str">
            <v>เชียงคำ 2</v>
          </cell>
          <cell r="J62">
            <v>23</v>
          </cell>
          <cell r="Q62">
            <v>31</v>
          </cell>
        </row>
        <row r="63">
          <cell r="A63" t="str">
            <v>พ.อ.ท.หญิง</v>
          </cell>
          <cell r="B63" t="str">
            <v>บ้านสันปูเลย</v>
          </cell>
          <cell r="C63" t="str">
            <v>เชียงคำ 2</v>
          </cell>
          <cell r="J63">
            <v>23.5</v>
          </cell>
          <cell r="Q63">
            <v>31.5</v>
          </cell>
        </row>
        <row r="64">
          <cell r="A64" t="str">
            <v>พ.อ.ต.หญิง</v>
          </cell>
          <cell r="B64" t="str">
            <v>บ้านปางมดแดง</v>
          </cell>
          <cell r="C64" t="str">
            <v>เชียงคำ 2</v>
          </cell>
          <cell r="J64">
            <v>24</v>
          </cell>
          <cell r="Q64">
            <v>32</v>
          </cell>
        </row>
        <row r="65">
          <cell r="A65" t="str">
            <v>จ.ส.ต.หญิง</v>
          </cell>
          <cell r="B65" t="str">
            <v>บ้านหนองบัวเงิน</v>
          </cell>
          <cell r="C65" t="str">
            <v>เชียงคำ 2</v>
          </cell>
          <cell r="J65">
            <v>24.5</v>
          </cell>
          <cell r="Q65">
            <v>32.5</v>
          </cell>
        </row>
        <row r="66">
          <cell r="B66" t="str">
            <v>บ้านจำบอน</v>
          </cell>
          <cell r="C66" t="str">
            <v>เชียงคำ 2</v>
          </cell>
          <cell r="J66">
            <v>25</v>
          </cell>
          <cell r="Q66">
            <v>33</v>
          </cell>
        </row>
        <row r="67">
          <cell r="B67" t="str">
            <v>บ้านไชยสถาน</v>
          </cell>
          <cell r="C67" t="str">
            <v>เชียงม่วน</v>
          </cell>
          <cell r="J67">
            <v>25.5</v>
          </cell>
          <cell r="Q67">
            <v>33.5</v>
          </cell>
        </row>
        <row r="68">
          <cell r="B68" t="str">
            <v>บ้านท่าม่าน</v>
          </cell>
          <cell r="C68" t="str">
            <v>เชียงม่วน</v>
          </cell>
          <cell r="J68">
            <v>26</v>
          </cell>
          <cell r="Q68">
            <v>34</v>
          </cell>
        </row>
        <row r="69">
          <cell r="B69" t="str">
            <v>ชุมชนบ้านหลวง</v>
          </cell>
          <cell r="C69" t="str">
            <v>เชียงม่วน</v>
          </cell>
          <cell r="J69">
            <v>26.5</v>
          </cell>
        </row>
        <row r="70">
          <cell r="B70" t="str">
            <v>บ้านหล่ายทุ่ง</v>
          </cell>
          <cell r="C70" t="str">
            <v>เชียงม่วน</v>
          </cell>
          <cell r="J70">
            <v>27</v>
          </cell>
        </row>
        <row r="71">
          <cell r="B71" t="str">
            <v>บ้านปงสนุก</v>
          </cell>
          <cell r="C71" t="str">
            <v>เชียงม่วน</v>
          </cell>
          <cell r="J71">
            <v>27.5</v>
          </cell>
        </row>
        <row r="72">
          <cell r="B72" t="str">
            <v>บ้านสระ</v>
          </cell>
          <cell r="C72" t="str">
            <v>เชียงม่วน</v>
          </cell>
          <cell r="J72">
            <v>28</v>
          </cell>
        </row>
        <row r="73">
          <cell r="B73" t="str">
            <v>บ้านทุ่งหนอง</v>
          </cell>
          <cell r="C73" t="str">
            <v>เชียงม่วน</v>
          </cell>
          <cell r="J73">
            <v>28.5</v>
          </cell>
        </row>
        <row r="74">
          <cell r="B74" t="str">
            <v>บ้านท่าฟ้าเหนือ</v>
          </cell>
          <cell r="C74" t="str">
            <v>เชียงม่วน</v>
          </cell>
          <cell r="J74">
            <v>29</v>
          </cell>
        </row>
        <row r="75">
          <cell r="B75" t="str">
            <v>บ้านท่าฟ้าใต้</v>
          </cell>
          <cell r="C75" t="str">
            <v>เชียงม่วน</v>
          </cell>
          <cell r="J75">
            <v>29.5</v>
          </cell>
        </row>
        <row r="76">
          <cell r="B76" t="str">
            <v>บ้านนาบัว</v>
          </cell>
          <cell r="C76" t="str">
            <v>เชียงม่วน</v>
          </cell>
          <cell r="J76">
            <v>30</v>
          </cell>
        </row>
        <row r="77">
          <cell r="B77" t="str">
            <v>อนุบาลเชียงม่วน</v>
          </cell>
          <cell r="C77" t="str">
            <v>เชียงม่วน</v>
          </cell>
          <cell r="J77">
            <v>30.5</v>
          </cell>
        </row>
        <row r="78">
          <cell r="B78" t="str">
            <v>บ้านป่าแขม</v>
          </cell>
          <cell r="C78" t="str">
            <v>เชียงม่วน</v>
          </cell>
          <cell r="J78">
            <v>31</v>
          </cell>
        </row>
        <row r="79">
          <cell r="B79" t="str">
            <v>บ้านบ่อเบี้ย</v>
          </cell>
          <cell r="C79" t="str">
            <v>เชียงม่วน</v>
          </cell>
          <cell r="J79">
            <v>31.5</v>
          </cell>
        </row>
        <row r="80">
          <cell r="B80" t="str">
            <v>บ้านทุ่งมอก</v>
          </cell>
          <cell r="C80" t="str">
            <v>เชียงม่วน</v>
          </cell>
          <cell r="J80">
            <v>32</v>
          </cell>
        </row>
        <row r="81">
          <cell r="B81" t="str">
            <v>บ้านดู่</v>
          </cell>
          <cell r="C81" t="str">
            <v>ปง 1</v>
          </cell>
          <cell r="J81">
            <v>32.5</v>
          </cell>
        </row>
        <row r="82">
          <cell r="B82" t="str">
            <v>ชุมชนบ้านบอน</v>
          </cell>
          <cell r="C82" t="str">
            <v>ปง 1</v>
          </cell>
          <cell r="J82">
            <v>33</v>
          </cell>
        </row>
        <row r="83">
          <cell r="B83" t="str">
            <v>บ้านหนุน</v>
          </cell>
          <cell r="C83" t="str">
            <v>ปง 1</v>
          </cell>
          <cell r="J83">
            <v>33.5</v>
          </cell>
        </row>
        <row r="84">
          <cell r="B84" t="str">
            <v>บ้านม่วง</v>
          </cell>
          <cell r="C84" t="str">
            <v>ปง 1</v>
          </cell>
          <cell r="J84">
            <v>34</v>
          </cell>
        </row>
        <row r="85">
          <cell r="B85" t="str">
            <v>บ้านบุญเรือง</v>
          </cell>
          <cell r="C85" t="str">
            <v>ปง 1</v>
          </cell>
          <cell r="J85">
            <v>34.5</v>
          </cell>
        </row>
        <row r="86">
          <cell r="B86" t="str">
            <v>บ้านห้วยสิงห์</v>
          </cell>
          <cell r="C86" t="str">
            <v>ปง 1</v>
          </cell>
          <cell r="J86">
            <v>35</v>
          </cell>
        </row>
        <row r="87">
          <cell r="B87" t="str">
            <v>อนุบาลปง</v>
          </cell>
          <cell r="C87" t="str">
            <v>ปง 1</v>
          </cell>
          <cell r="J87">
            <v>35.5</v>
          </cell>
        </row>
        <row r="88">
          <cell r="B88" t="str">
            <v>บ้านบุญยืน</v>
          </cell>
          <cell r="C88" t="str">
            <v>ปง 1</v>
          </cell>
          <cell r="J88">
            <v>36</v>
          </cell>
        </row>
        <row r="89">
          <cell r="B89" t="str">
            <v>บ้านห้วยแม่แดง</v>
          </cell>
          <cell r="C89" t="str">
            <v>ปง 1</v>
          </cell>
        </row>
        <row r="90">
          <cell r="B90" t="str">
            <v>บ้านหมุ้น</v>
          </cell>
          <cell r="C90" t="str">
            <v>ปง 1</v>
          </cell>
        </row>
        <row r="91">
          <cell r="B91" t="str">
            <v>บ้านหนองท่าควาย</v>
          </cell>
          <cell r="C91" t="str">
            <v>ปง 1</v>
          </cell>
        </row>
        <row r="92">
          <cell r="B92" t="str">
            <v>บ้านวังบง</v>
          </cell>
          <cell r="C92" t="str">
            <v>ปง 1</v>
          </cell>
        </row>
        <row r="93">
          <cell r="B93" t="str">
            <v>บ้านสีพรม</v>
          </cell>
          <cell r="C93" t="str">
            <v>ปง 1</v>
          </cell>
        </row>
        <row r="94">
          <cell r="B94" t="str">
            <v>บ้านป่าคา</v>
          </cell>
          <cell r="C94" t="str">
            <v>ปง 1</v>
          </cell>
        </row>
        <row r="95">
          <cell r="B95" t="str">
            <v>บ้านใหม่พัฒนา</v>
          </cell>
          <cell r="C95" t="str">
            <v>ปง 1</v>
          </cell>
        </row>
        <row r="96">
          <cell r="B96" t="str">
            <v>บ้านควรดง</v>
          </cell>
          <cell r="C96" t="str">
            <v>ปง 1</v>
          </cell>
        </row>
        <row r="97">
          <cell r="B97" t="str">
            <v>บ้านนาอ้อม</v>
          </cell>
          <cell r="C97" t="str">
            <v>ปง 1</v>
          </cell>
        </row>
        <row r="98">
          <cell r="B98" t="str">
            <v>บ้านสบขาม</v>
          </cell>
          <cell r="C98" t="str">
            <v>ปง 1</v>
          </cell>
        </row>
        <row r="99">
          <cell r="B99" t="str">
            <v>บ้านผาตั้ง</v>
          </cell>
          <cell r="C99" t="str">
            <v>ปง 1</v>
          </cell>
        </row>
        <row r="100">
          <cell r="B100" t="str">
            <v>บ้านน้ำปุก</v>
          </cell>
          <cell r="C100" t="str">
            <v>ปง 1</v>
          </cell>
        </row>
        <row r="101">
          <cell r="B101" t="str">
            <v>บ้านขุนกำลัง</v>
          </cell>
          <cell r="C101" t="str">
            <v>ปง 1</v>
          </cell>
        </row>
        <row r="102">
          <cell r="B102" t="str">
            <v>บ้านสันติสุข</v>
          </cell>
          <cell r="C102" t="str">
            <v>ปง 1</v>
          </cell>
        </row>
        <row r="103">
          <cell r="B103" t="str">
            <v>บ้านดอนแก้ว</v>
          </cell>
          <cell r="C103" t="str">
            <v>ปง 2</v>
          </cell>
        </row>
        <row r="104">
          <cell r="B104" t="str">
            <v>บ้านดอนเงิน</v>
          </cell>
          <cell r="C104" t="str">
            <v>ปง 2</v>
          </cell>
        </row>
        <row r="105">
          <cell r="B105" t="str">
            <v>บ้านหลวง</v>
          </cell>
          <cell r="C105" t="str">
            <v>ปง 2</v>
          </cell>
        </row>
        <row r="106">
          <cell r="B106" t="str">
            <v>บ้านดอนไชยป่าแขม</v>
          </cell>
          <cell r="C106" t="str">
            <v>ปง 2</v>
          </cell>
        </row>
        <row r="107">
          <cell r="B107" t="str">
            <v>บ้านหล่ายฝายแก้ว</v>
          </cell>
          <cell r="C107" t="str">
            <v>ปง 2</v>
          </cell>
        </row>
        <row r="108">
          <cell r="B108" t="str">
            <v>บ้านแม่ทาย</v>
          </cell>
          <cell r="C108" t="str">
            <v>ปง 2</v>
          </cell>
        </row>
        <row r="109">
          <cell r="B109" t="str">
            <v>บ้านสันกลางนาดอ</v>
          </cell>
          <cell r="C109" t="str">
            <v>ปง 2</v>
          </cell>
        </row>
        <row r="110">
          <cell r="B110" t="str">
            <v>บ้านหนองบัว</v>
          </cell>
          <cell r="C110" t="str">
            <v>ปง 2</v>
          </cell>
        </row>
        <row r="111">
          <cell r="B111" t="str">
            <v>บ้านแฮะ</v>
          </cell>
          <cell r="C111" t="str">
            <v>ปง 2</v>
          </cell>
        </row>
        <row r="112">
          <cell r="B112" t="str">
            <v>บ้านทุ่งแต</v>
          </cell>
          <cell r="C112" t="str">
            <v>ปง 2</v>
          </cell>
        </row>
        <row r="113">
          <cell r="B113" t="str">
            <v>ราชานุเคราะห์</v>
          </cell>
          <cell r="C113" t="str">
            <v>ปง 2</v>
          </cell>
        </row>
        <row r="114">
          <cell r="B114" t="str">
            <v>บ้านใหม่ปางค่า(ภูลังกาอนุสรณ์)</v>
          </cell>
          <cell r="C114" t="str">
            <v>ปง 2</v>
          </cell>
        </row>
        <row r="115">
          <cell r="B115" t="str">
            <v>บ้านปัว</v>
          </cell>
          <cell r="C115" t="str">
            <v>ปง 2</v>
          </cell>
        </row>
        <row r="116">
          <cell r="B116" t="str">
            <v>บ้านเลี้ยว</v>
          </cell>
          <cell r="C116" t="str">
            <v>ปง 2</v>
          </cell>
        </row>
        <row r="117">
          <cell r="B117" t="str">
            <v>บ้านแบ่ง</v>
          </cell>
          <cell r="C117" t="str">
            <v>ปง 2</v>
          </cell>
        </row>
        <row r="118">
          <cell r="B118" t="str">
            <v>บ้านใหม่น้ำเงิน</v>
          </cell>
          <cell r="C118" t="str">
            <v>ปง 2</v>
          </cell>
        </row>
        <row r="119">
          <cell r="B119" t="str">
            <v>ชุมชนบ้านดอนไชย</v>
          </cell>
          <cell r="C119" t="str">
            <v>ปง 2</v>
          </cell>
        </row>
        <row r="120">
          <cell r="B120" t="str">
            <v>บ้านปางผักหม</v>
          </cell>
          <cell r="C120" t="str">
            <v>ปง 2</v>
          </cell>
        </row>
        <row r="121">
          <cell r="B121" t="str">
            <v>บ้านควร</v>
          </cell>
          <cell r="C121" t="str">
            <v>ปง 2</v>
          </cell>
        </row>
        <row r="122">
          <cell r="B122" t="str">
            <v>บ้านดอนมูล</v>
          </cell>
          <cell r="C122" t="str">
            <v>ภูซาง</v>
          </cell>
        </row>
        <row r="123">
          <cell r="B123" t="str">
            <v>บ้านสะแล่ง</v>
          </cell>
          <cell r="C123" t="str">
            <v>ภูซาง</v>
          </cell>
        </row>
        <row r="124">
          <cell r="B124" t="str">
            <v>บ้านร้องเชียงแรง</v>
          </cell>
          <cell r="C124" t="str">
            <v>ภูซาง</v>
          </cell>
        </row>
        <row r="125">
          <cell r="B125" t="str">
            <v>บ้านน้ำเปื๋อย</v>
          </cell>
          <cell r="C125" t="str">
            <v>ภูซาง</v>
          </cell>
        </row>
        <row r="126">
          <cell r="B126" t="str">
            <v>บ้านดอนไชย</v>
          </cell>
          <cell r="C126" t="str">
            <v>ภูซาง</v>
          </cell>
        </row>
        <row r="127">
          <cell r="B127" t="str">
            <v>บ้านสบบง</v>
          </cell>
          <cell r="C127" t="str">
            <v>ภูซาง</v>
          </cell>
        </row>
        <row r="128">
          <cell r="B128" t="str">
            <v>อนุบาลภูซาง(บ้านดอนตัน)</v>
          </cell>
          <cell r="C128" t="str">
            <v>ภูซาง</v>
          </cell>
        </row>
        <row r="129">
          <cell r="B129" t="str">
            <v>บ้านปง</v>
          </cell>
          <cell r="C129" t="str">
            <v>ภูซาง</v>
          </cell>
        </row>
        <row r="130">
          <cell r="B130" t="str">
            <v>บ้านฮวก</v>
          </cell>
          <cell r="C130" t="str">
            <v>ภูซาง</v>
          </cell>
        </row>
        <row r="131">
          <cell r="B131" t="str">
            <v>บ้านทุ่งติ้ว</v>
          </cell>
          <cell r="C131" t="str">
            <v>ภูซาง</v>
          </cell>
        </row>
        <row r="132">
          <cell r="B132" t="str">
            <v>บ้านสถาน</v>
          </cell>
          <cell r="C132" t="str">
            <v>ภูซาง</v>
          </cell>
        </row>
        <row r="133">
          <cell r="B133" t="str">
            <v>ชุมชนบ้านหนองเลา</v>
          </cell>
          <cell r="C133" t="str">
            <v>ภูซาง</v>
          </cell>
        </row>
        <row r="134">
          <cell r="B134" t="str">
            <v>บ้านป่าสัก</v>
          </cell>
          <cell r="C134" t="str">
            <v>ภูซาง</v>
          </cell>
        </row>
        <row r="135">
          <cell r="B135" t="str">
            <v>บ้านแก</v>
          </cell>
          <cell r="C135" t="str">
            <v>ภูซาง</v>
          </cell>
        </row>
        <row r="136">
          <cell r="B136" t="str">
            <v>บ้านแกใหม่นิคม</v>
          </cell>
          <cell r="C136" t="str">
            <v>ภูซาง</v>
          </cell>
        </row>
        <row r="137">
          <cell r="B137" t="str">
            <v>บ้านปงใหม่</v>
          </cell>
          <cell r="C137" t="str">
            <v>ภูซาง</v>
          </cell>
        </row>
        <row r="138">
          <cell r="B138" t="str">
            <v>บ้านสา</v>
          </cell>
          <cell r="C138" t="str">
            <v>ภูซาง</v>
          </cell>
        </row>
        <row r="139">
          <cell r="B139" t="str">
            <v>บ้านทุ่งกล้วย</v>
          </cell>
          <cell r="C139" t="str">
            <v>ภูซาง</v>
          </cell>
        </row>
        <row r="140">
          <cell r="B140" t="str">
            <v>บ้านก๊อหลวง</v>
          </cell>
          <cell r="C140" t="str">
            <v>ภูซาง</v>
          </cell>
        </row>
        <row r="141">
          <cell r="B141" t="str">
            <v>บ้านก๊อน้อย</v>
          </cell>
          <cell r="C141" t="str">
            <v>ภูซาง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อ.รร."/>
      <sheetName val="ข้อมูลครู"/>
      <sheetName val="ตารางคำนวณ"/>
      <sheetName val="ฐานคำนวณ"/>
      <sheetName val="code"/>
    </sheetNames>
    <sheetDataSet>
      <sheetData sheetId="0">
        <row r="5">
          <cell r="B5" t="str">
            <v>โรงเรียนบ้านมะรือโบตก</v>
          </cell>
        </row>
        <row r="6">
          <cell r="B6" t="str">
            <v>โรงเรียนบ้านบาโงระนะ</v>
          </cell>
        </row>
        <row r="7">
          <cell r="B7" t="str">
            <v>โรงเรียนบ้านนิบง</v>
          </cell>
        </row>
        <row r="8">
          <cell r="B8" t="str">
            <v>โรงเรียนบ้านบระเอ็ง</v>
          </cell>
        </row>
        <row r="9">
          <cell r="B9" t="str">
            <v>โรงเรียนบ้านเขาแก้ว</v>
          </cell>
        </row>
        <row r="10">
          <cell r="B10" t="str">
            <v>โรงเรียนไอยรานุสรณ์</v>
          </cell>
        </row>
        <row r="11">
          <cell r="B11" t="str">
            <v>โรงเรียนบ้านกาลิซา</v>
          </cell>
        </row>
        <row r="12">
          <cell r="B12" t="str">
            <v>โรงเรียนบ้านกาหนั๊วะ</v>
          </cell>
        </row>
        <row r="13">
          <cell r="B13" t="str">
            <v>โรงเรียนบ้านฮูลู</v>
          </cell>
        </row>
        <row r="14">
          <cell r="B14" t="str">
            <v>โรงเรียนบ้านกาเด็ง</v>
          </cell>
        </row>
        <row r="15">
          <cell r="B15" t="str">
            <v>โรงเรียนอนุบาลระแงะ</v>
          </cell>
        </row>
        <row r="16">
          <cell r="B16" t="str">
            <v>โรงเรียนบ้านเขาพระ</v>
          </cell>
        </row>
        <row r="17">
          <cell r="B17" t="str">
            <v>โรงเรียนบ้านแกแม</v>
          </cell>
        </row>
        <row r="18">
          <cell r="B18" t="str">
            <v>โรงเรียนวัดร่อน</v>
          </cell>
        </row>
        <row r="19">
          <cell r="B19" t="str">
            <v>โรงเรียนบ้านบือนังกือเปาะ</v>
          </cell>
        </row>
        <row r="20">
          <cell r="B20" t="str">
            <v>โรงเรียนบ้านบ่อทอง</v>
          </cell>
        </row>
        <row r="21">
          <cell r="B21" t="str">
            <v>โรงเรียนบ้านบือนังกือเปาะ</v>
          </cell>
        </row>
        <row r="22">
          <cell r="B22" t="str">
            <v>โรงเรียนวัดตันติการาม มิตรภาพที่ 109</v>
          </cell>
        </row>
        <row r="23">
          <cell r="B23" t="str">
            <v>โรงเรียนบ้านตะโละ</v>
          </cell>
        </row>
        <row r="24">
          <cell r="B24" t="str">
            <v>โรงเรียนบ้านไอปาเซ</v>
          </cell>
        </row>
        <row r="25">
          <cell r="B25" t="str">
            <v>โรงเรียนบ้านตันหยงลิมอ</v>
          </cell>
        </row>
        <row r="26">
          <cell r="B26" t="str">
            <v>โรงเรียนบ้านลูโบะดีแย</v>
          </cell>
        </row>
        <row r="27">
          <cell r="B27" t="str">
            <v>โรงเรียนบ้านลูโบ๊ะบาตู</v>
          </cell>
        </row>
        <row r="28">
          <cell r="B28" t="str">
            <v>โรงเรียนบ้านเจ๊ะเก</v>
          </cell>
        </row>
        <row r="29">
          <cell r="B29" t="str">
            <v>โรงเรียนบ้านเขาน้อย</v>
          </cell>
        </row>
        <row r="30">
          <cell r="B30" t="str">
            <v>โรงเรียนบ้านบาโงสะโต</v>
          </cell>
        </row>
        <row r="31">
          <cell r="B31" t="str">
            <v>โรงเรียนบ้านตราแด๊ะ</v>
          </cell>
        </row>
        <row r="32">
          <cell r="B32" t="str">
            <v>โรงเรียนประชาบํารุง</v>
          </cell>
        </row>
        <row r="33">
          <cell r="B33" t="str">
            <v>โรงเรียนบ้านบละแต</v>
          </cell>
        </row>
        <row r="34">
          <cell r="B34" t="str">
            <v>โรงเรียนชุมชนสหพัฒนา</v>
          </cell>
        </row>
        <row r="35">
          <cell r="B35" t="str">
            <v>โรงเรียนบ้านบองอ</v>
          </cell>
        </row>
        <row r="36">
          <cell r="B36" t="str">
            <v>โรงเรียนบ้านบาโงกูโบ</v>
          </cell>
        </row>
        <row r="37">
          <cell r="B37" t="str">
            <v>โรงเรียนบ้านสาเมาะ</v>
          </cell>
        </row>
        <row r="38">
          <cell r="B38" t="str">
            <v>โรงเรียนบ้านลาไม</v>
          </cell>
        </row>
        <row r="39">
          <cell r="B39" t="str">
            <v>โรงเรียนบ้านปาเซ</v>
          </cell>
        </row>
        <row r="40">
          <cell r="B40" t="str">
            <v>โรงเรียนบ้านสะโล</v>
          </cell>
        </row>
        <row r="41">
          <cell r="B41" t="str">
            <v>โรงเรียนบ้านลูโบ๊ะกาเยาะ</v>
          </cell>
        </row>
        <row r="42">
          <cell r="B42" t="str">
            <v>โรงเรียนบ้านบาโง</v>
          </cell>
        </row>
        <row r="43">
          <cell r="B43" t="str">
            <v>โรงเรียนบ้านสิโป</v>
          </cell>
        </row>
        <row r="44">
          <cell r="B44" t="str">
            <v>โรงเรียนบ้านกูจิงลือปะ</v>
          </cell>
        </row>
        <row r="45">
          <cell r="B45" t="str">
            <v>โรงเรียนบ้านทำนบ</v>
          </cell>
        </row>
        <row r="46">
          <cell r="B46" t="str">
            <v>โรงเรียนบ้านจะแนะ</v>
          </cell>
        </row>
        <row r="47">
          <cell r="B47" t="str">
            <v>โรงเรียนบ้านตือกอ</v>
          </cell>
        </row>
        <row r="48">
          <cell r="B48" t="str">
            <v>โรงเรียนบ้านละหาร</v>
          </cell>
        </row>
        <row r="49">
          <cell r="B49" t="str">
            <v>โรงเรียนบ้านปารี</v>
          </cell>
        </row>
        <row r="50">
          <cell r="B50" t="str">
            <v>โรงเรียนบ้านไอกรอส</v>
          </cell>
        </row>
        <row r="51">
          <cell r="B51" t="str">
            <v>โรงเรียนบ้านยะออ</v>
          </cell>
        </row>
        <row r="52">
          <cell r="B52" t="str">
            <v>โรงเรียนบ้านดุซงยอ</v>
          </cell>
        </row>
        <row r="53">
          <cell r="B53" t="str">
            <v>โรงเรียนบ้านแมะแซ</v>
          </cell>
        </row>
        <row r="54">
          <cell r="B54" t="str">
            <v>โรงเรียนบ้านรือเปาะ</v>
          </cell>
        </row>
        <row r="55">
          <cell r="B55" t="str">
            <v>โรงเรียนบ้านริแง</v>
          </cell>
        </row>
        <row r="56">
          <cell r="B56" t="str">
            <v>โรงเรียนบ้านบูเก๊ะบือแต</v>
          </cell>
        </row>
        <row r="57">
          <cell r="B57" t="str">
            <v>โรงเรียนบ้านกาแย</v>
          </cell>
        </row>
        <row r="58">
          <cell r="B58" t="str">
            <v>โรงเรียนบ้านน้ำหอม</v>
          </cell>
        </row>
        <row r="59">
          <cell r="B59" t="str">
            <v>โรงเรียนผดุงมาตร</v>
          </cell>
        </row>
        <row r="60">
          <cell r="B60" t="str">
            <v>โรงเรียนบ้านน้ำวน</v>
          </cell>
        </row>
        <row r="61">
          <cell r="B61" t="str">
            <v>โรงเรียนพิทักษ์วิทยากุมุง</v>
          </cell>
        </row>
        <row r="62">
          <cell r="B62" t="str">
            <v>โรงเรียนร่วมจิตต์ประชา</v>
          </cell>
        </row>
        <row r="63">
          <cell r="B63" t="str">
            <v>โรงเรียนบ้านไอร์โซ</v>
          </cell>
        </row>
        <row r="64">
          <cell r="B64" t="str">
            <v>โรงเรียนบ้านยานิง</v>
          </cell>
        </row>
        <row r="65">
          <cell r="B65" t="str">
            <v>โรงเรียนบ้านเจาะไอร้อง</v>
          </cell>
        </row>
        <row r="66">
          <cell r="B66" t="str">
            <v>โรงเรียนบ้านโคก</v>
          </cell>
        </row>
        <row r="67">
          <cell r="B67" t="str">
            <v>โรงเรียนบ้านบาโงดุดุง</v>
          </cell>
        </row>
        <row r="68">
          <cell r="B68" t="str">
            <v>โรงเรียนบ้านลูโบ๊ะเยาะ</v>
          </cell>
        </row>
        <row r="69">
          <cell r="B69" t="str">
            <v>โรงเรียนบ้านบูกิต</v>
          </cell>
        </row>
        <row r="70">
          <cell r="B70" t="str">
            <v>โรงเรียนบ้านไอสะเตียร์</v>
          </cell>
        </row>
        <row r="71">
          <cell r="B71" t="str">
            <v>โรงเรียนบ้านบาตาปาเซ</v>
          </cell>
        </row>
        <row r="72">
          <cell r="B72" t="str">
            <v>โรงเรียนบ้านบำรุงวิทย์</v>
          </cell>
        </row>
        <row r="73">
          <cell r="B73" t="str">
            <v>โรงเรียนบ้านเจาะเกาะ</v>
          </cell>
        </row>
        <row r="74">
          <cell r="B74" t="str">
            <v>โรงเรียนบ้านบูเกะตาโมง มิตรภาพที่ 128</v>
          </cell>
        </row>
        <row r="75">
          <cell r="B75" t="str">
            <v>โรงเรียนบ้านมะรือโบออก มิตรภาพที่ 199</v>
          </cell>
        </row>
        <row r="76">
          <cell r="B76" t="str">
            <v>โรงเรียนบ้านจูโวะ</v>
          </cell>
        </row>
        <row r="77">
          <cell r="B77" t="str">
            <v>โรงเรียนราชพัฒนา</v>
          </cell>
        </row>
        <row r="78">
          <cell r="B78" t="str">
            <v>โรงเรียนราชประสงค์</v>
          </cell>
        </row>
        <row r="79">
          <cell r="B79" t="str">
            <v>โรงเรียนบ้านตาโงะ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เดือน"/>
      <sheetName val="ค่าจ้าง"/>
      <sheetName val="sch"/>
      <sheetName val="ครู-มีตัว"/>
      <sheetName val="คำนวณเงินเดือน"/>
      <sheetName val="แบบรายงาน1"/>
      <sheetName val="ลูกจ้างประจำ-มีตัว"/>
      <sheetName val="คำนวณค่าจ้าง"/>
      <sheetName val="แบบรายงาน2"/>
      <sheetName val="บัญชีเสนอสำรอง"/>
    </sheetNames>
    <sheetDataSet>
      <sheetData sheetId="0"/>
      <sheetData sheetId="1"/>
      <sheetData sheetId="2">
        <row r="3">
          <cell r="B3" t="str">
            <v>โรงเรียนบ้านมะรือโบตก</v>
          </cell>
        </row>
        <row r="4">
          <cell r="B4" t="str">
            <v>โรงเรียนบ้านบาโงระนะ</v>
          </cell>
        </row>
        <row r="5">
          <cell r="B5" t="str">
            <v>โรงเรียนบ้านนิบง</v>
          </cell>
        </row>
        <row r="6">
          <cell r="B6" t="str">
            <v>โรงเรียนบ้านบระเอ็ง</v>
          </cell>
        </row>
        <row r="7">
          <cell r="B7" t="str">
            <v>โรงเรียนบ้านเขาแก้ว</v>
          </cell>
        </row>
        <row r="8">
          <cell r="B8" t="str">
            <v>โรงเรียนไอยรานุสรณ์</v>
          </cell>
        </row>
        <row r="9">
          <cell r="B9" t="str">
            <v>โรงเรียนบ้านกาลิซา</v>
          </cell>
        </row>
        <row r="10">
          <cell r="B10" t="str">
            <v>โรงเรียนบ้านกาหนั๊วะ</v>
          </cell>
        </row>
        <row r="11">
          <cell r="B11" t="str">
            <v>โรงเรียนบ้านฮูลู</v>
          </cell>
        </row>
        <row r="12">
          <cell r="B12" t="str">
            <v>โรงเรียนบ้านกาเด็ง</v>
          </cell>
        </row>
        <row r="13">
          <cell r="B13" t="str">
            <v>โรงเรียนอนุบาลระแงะ</v>
          </cell>
        </row>
        <row r="14">
          <cell r="B14" t="str">
            <v>โรงเรียนบ้านเขาพระ</v>
          </cell>
        </row>
        <row r="15">
          <cell r="B15" t="str">
            <v>โรงเรียนบ้านแกแม</v>
          </cell>
        </row>
        <row r="16">
          <cell r="B16" t="str">
            <v>โรงเรียนวัดร่อน</v>
          </cell>
        </row>
        <row r="17">
          <cell r="B17" t="str">
            <v>โรงเรียนบ้านบือนังกือเปาะ</v>
          </cell>
        </row>
        <row r="18">
          <cell r="B18" t="str">
            <v>โรงเรียนบ้านบ่อทอง</v>
          </cell>
        </row>
        <row r="19">
          <cell r="B19" t="str">
            <v>โรงเรียนบ้านกอแนะเหนือ</v>
          </cell>
        </row>
        <row r="20">
          <cell r="B20" t="str">
            <v>โรงเรียนวัดตันติการาม มิตรภาพที่ 109</v>
          </cell>
        </row>
        <row r="21">
          <cell r="B21" t="str">
            <v>โรงเรียนบ้านตะโละ</v>
          </cell>
        </row>
        <row r="22">
          <cell r="B22" t="str">
            <v>โรงเรียนบ้านไอปาเซ</v>
          </cell>
        </row>
        <row r="23">
          <cell r="B23" t="str">
            <v>โรงเรียนบ้านตันหยงลิมอ</v>
          </cell>
        </row>
        <row r="24">
          <cell r="B24" t="str">
            <v>โรงเรียนบ้านลูโบะดีแย</v>
          </cell>
        </row>
        <row r="25">
          <cell r="B25" t="str">
            <v>โรงเรียนบ้านลูโบ๊ะบาตู</v>
          </cell>
        </row>
        <row r="26">
          <cell r="B26" t="str">
            <v>โรงเรียนบ้านเจ๊ะเก</v>
          </cell>
        </row>
        <row r="27">
          <cell r="B27" t="str">
            <v>โรงเรียนบ้านเขาน้อย</v>
          </cell>
        </row>
        <row r="28">
          <cell r="B28" t="str">
            <v>โรงเรียนบ้านบาโงสะโต</v>
          </cell>
        </row>
        <row r="29">
          <cell r="B29" t="str">
            <v>โรงเรียนบ้านตราแด๊ะ</v>
          </cell>
        </row>
        <row r="30">
          <cell r="B30" t="str">
            <v>โรงเรียนประชาบํารุง</v>
          </cell>
        </row>
        <row r="31">
          <cell r="B31" t="str">
            <v>โรงเรียนบ้านบละแต</v>
          </cell>
        </row>
        <row r="32">
          <cell r="B32" t="str">
            <v>โรงเรียนชุมชนสหพัฒนา</v>
          </cell>
        </row>
        <row r="33">
          <cell r="B33" t="str">
            <v>โรงเรียนบ้านบองอ</v>
          </cell>
        </row>
        <row r="34">
          <cell r="B34" t="str">
            <v>โรงเรียนบ้านบาโงกูโบ</v>
          </cell>
        </row>
        <row r="35">
          <cell r="B35" t="str">
            <v>โรงเรียนบ้านสาเมาะ</v>
          </cell>
        </row>
        <row r="36">
          <cell r="B36" t="str">
            <v>โรงเรียนบ้านลาไม</v>
          </cell>
        </row>
        <row r="37">
          <cell r="B37" t="str">
            <v>โรงเรียนบ้านปาเซ</v>
          </cell>
        </row>
        <row r="38">
          <cell r="B38" t="str">
            <v>โรงเรียนบ้านสะโล</v>
          </cell>
        </row>
        <row r="39">
          <cell r="B39" t="str">
            <v>โรงเรียนบ้านลูโบ๊ะกาเยาะ</v>
          </cell>
        </row>
        <row r="40">
          <cell r="B40" t="str">
            <v>โรงเรียนบ้านบาโง</v>
          </cell>
        </row>
        <row r="41">
          <cell r="B41" t="str">
            <v>โรงเรียนบ้านสิโป</v>
          </cell>
        </row>
        <row r="42">
          <cell r="B42" t="str">
            <v>โรงเรียนบ้านกูจิงลือปะ</v>
          </cell>
        </row>
        <row r="43">
          <cell r="B43" t="str">
            <v>โรงเรียนบ้านทํานบ</v>
          </cell>
        </row>
        <row r="44">
          <cell r="B44" t="str">
            <v>โรงเรียนบ้านจะแนะ</v>
          </cell>
        </row>
        <row r="45">
          <cell r="B45" t="str">
            <v>โรงเรียนบ้านตือกอ</v>
          </cell>
        </row>
        <row r="46">
          <cell r="B46" t="str">
            <v>โรงเรียนบ้านละหาร</v>
          </cell>
        </row>
        <row r="47">
          <cell r="B47" t="str">
            <v>โรงเรียนบ้านปารี</v>
          </cell>
        </row>
        <row r="48">
          <cell r="B48" t="str">
            <v>โรงเรียนบ้านไอกรอส</v>
          </cell>
        </row>
        <row r="49">
          <cell r="B49" t="str">
            <v>โรงเรียนบ้านยะออ</v>
          </cell>
        </row>
        <row r="50">
          <cell r="B50" t="str">
            <v>โรงเรียนบ้านดุซงยอ</v>
          </cell>
        </row>
        <row r="51">
          <cell r="B51" t="str">
            <v>โรงเรียนบ้านแมะแซ</v>
          </cell>
        </row>
        <row r="52">
          <cell r="B52" t="str">
            <v>โรงเรียนบ้านรือเปาะ</v>
          </cell>
        </row>
        <row r="53">
          <cell r="B53" t="str">
            <v>โรงเรียนบ้านริแง</v>
          </cell>
        </row>
        <row r="54">
          <cell r="B54" t="str">
            <v>โรงเรียนบ้านบูเก๊ะบือแต</v>
          </cell>
        </row>
        <row r="55">
          <cell r="B55" t="str">
            <v>โรงเรียนบ้านกาแย</v>
          </cell>
        </row>
        <row r="56">
          <cell r="B56" t="str">
            <v>โรงเรียนบ้านน้ำหอม</v>
          </cell>
        </row>
        <row r="57">
          <cell r="B57" t="str">
            <v>โรงเรียนผดุงมาตร</v>
          </cell>
        </row>
        <row r="58">
          <cell r="B58" t="str">
            <v>โรงเรียนบ้านน้ำวน</v>
          </cell>
        </row>
        <row r="59">
          <cell r="B59" t="str">
            <v>โรงเรียนพิทักษ์วิทยากุมุง</v>
          </cell>
        </row>
        <row r="60">
          <cell r="B60" t="str">
            <v>โรงเรียนร่วมจิตต์ประชา</v>
          </cell>
        </row>
        <row r="61">
          <cell r="B61" t="str">
            <v>โรงเรียนบ้านไอร์โซ</v>
          </cell>
        </row>
        <row r="62">
          <cell r="B62" t="str">
            <v>โรงเรียนบ้านยานิง</v>
          </cell>
        </row>
        <row r="63">
          <cell r="B63" t="str">
            <v>โรงเรียนบ้านเจาะไอร้อง</v>
          </cell>
        </row>
        <row r="64">
          <cell r="B64" t="str">
            <v>โรงเรียนบ้านโคก</v>
          </cell>
        </row>
        <row r="65">
          <cell r="B65" t="str">
            <v>โรงเรียนบ้านบาโงดุดุง</v>
          </cell>
        </row>
        <row r="66">
          <cell r="B66" t="str">
            <v>โรงเรียนบ้านลูโบ๊ะเยาะ</v>
          </cell>
        </row>
        <row r="67">
          <cell r="B67" t="str">
            <v>โรงเรียนบ้านบูกิต</v>
          </cell>
        </row>
        <row r="68">
          <cell r="B68" t="str">
            <v>โรงเรียนบ้านไอสะเตียร์</v>
          </cell>
        </row>
        <row r="69">
          <cell r="B69" t="str">
            <v>โรงเรียนบ้านบาตาปาเซ</v>
          </cell>
        </row>
        <row r="70">
          <cell r="B70" t="str">
            <v>โรงเรียนบ้านบำรุงวิทย์</v>
          </cell>
        </row>
        <row r="71">
          <cell r="B71" t="str">
            <v>โรงเรียนบ้านเจาะเกาะ</v>
          </cell>
        </row>
        <row r="72">
          <cell r="B72" t="str">
            <v>โรงเรียนบ้านบูเกะตาโมง มิตรภาพที่ 128</v>
          </cell>
        </row>
        <row r="73">
          <cell r="B73" t="str">
            <v>โรงเรียนบ้านมะรือโบออก มิตรภาพที่ 199</v>
          </cell>
        </row>
        <row r="74">
          <cell r="B74" t="str">
            <v>โรงเรียนบ้านจูโวะ</v>
          </cell>
        </row>
        <row r="75">
          <cell r="B75" t="str">
            <v>โรงเรียนราชพัฒนา</v>
          </cell>
        </row>
        <row r="76">
          <cell r="B76" t="str">
            <v>โรงเรียนราชประสงค์</v>
          </cell>
        </row>
        <row r="77">
          <cell r="B77" t="str">
            <v>โรงเรียนบ้านตาโงะ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_l"/>
      <sheetName val="id_code1"/>
      <sheetName val="id_code2"/>
      <sheetName val="เงินเดือน"/>
      <sheetName val="ค่าจ้าง"/>
      <sheetName val="ข้าราชการครู(มีตัว)"/>
      <sheetName val="คำนวณเงินเดือน"/>
      <sheetName val="แบบรายงาน1"/>
      <sheetName val="ลูกจ้างประจำ(มีตัว)"/>
      <sheetName val="คำนวณค่าจ้าง"/>
      <sheetName val="แบบรายงาน2"/>
      <sheetName val="บัญชีเสนอสำรอง"/>
    </sheetNames>
    <sheetDataSet>
      <sheetData sheetId="0">
        <row r="5">
          <cell r="B5" t="str">
            <v>โรงเรียนบ้านมะรือโบตก</v>
          </cell>
        </row>
        <row r="6">
          <cell r="B6" t="str">
            <v>โรงเรียนบ้านบาโงระนะ</v>
          </cell>
        </row>
        <row r="7">
          <cell r="B7" t="str">
            <v>โรงเรียนบ้านนิบง</v>
          </cell>
        </row>
        <row r="8">
          <cell r="B8" t="str">
            <v>โรงเรียนบ้านบระเอ็ง</v>
          </cell>
        </row>
        <row r="9">
          <cell r="B9" t="str">
            <v>โรงเรียนบ้านเขาแก้ว</v>
          </cell>
        </row>
        <row r="10">
          <cell r="B10" t="str">
            <v>โรงเรียนไอยรานุสรณ์</v>
          </cell>
        </row>
        <row r="11">
          <cell r="B11" t="str">
            <v>โรงเรียนบ้านกาลิซา</v>
          </cell>
        </row>
        <row r="12">
          <cell r="B12" t="str">
            <v>โรงเรียนบ้านกาหนั๊วะ</v>
          </cell>
        </row>
        <row r="13">
          <cell r="B13" t="str">
            <v>โรงเรียนบ้านฮูลู</v>
          </cell>
        </row>
        <row r="14">
          <cell r="B14" t="str">
            <v>โรงเรียนบ้านกาเด็ง</v>
          </cell>
        </row>
        <row r="15">
          <cell r="B15" t="str">
            <v>โรงเรียนอนุบาลระแงะ</v>
          </cell>
        </row>
        <row r="16">
          <cell r="B16" t="str">
            <v>โรงเรียนบ้านเขาพระ</v>
          </cell>
        </row>
        <row r="17">
          <cell r="B17" t="str">
            <v>โรงเรียนบ้านแกแม</v>
          </cell>
        </row>
        <row r="18">
          <cell r="B18" t="str">
            <v>โรงเรียนวัดร่อน</v>
          </cell>
        </row>
        <row r="19">
          <cell r="B19" t="str">
            <v>โรงเรียนบ้านบือนังกือเปาะ</v>
          </cell>
        </row>
        <row r="20">
          <cell r="B20" t="str">
            <v>โรงเรียนบ้านบ่อทอง</v>
          </cell>
        </row>
        <row r="21">
          <cell r="B21" t="str">
            <v>โรงเรียนบ้านกอแนะเหนือ</v>
          </cell>
        </row>
        <row r="22">
          <cell r="B22" t="str">
            <v>โรงเรียนวัดตันติการาม มิตรภาพที่ 109</v>
          </cell>
        </row>
        <row r="23">
          <cell r="B23" t="str">
            <v>โรงเรียนบ้านตะโละ</v>
          </cell>
        </row>
        <row r="24">
          <cell r="B24" t="str">
            <v>โรงเรียนบ้านไอปาเซ</v>
          </cell>
        </row>
        <row r="25">
          <cell r="B25" t="str">
            <v>โรงเรียนบ้านตันหยงลิมอ</v>
          </cell>
        </row>
        <row r="26">
          <cell r="B26" t="str">
            <v>โรงเรียนบ้านลูโบะดีแย</v>
          </cell>
        </row>
        <row r="27">
          <cell r="B27" t="str">
            <v>โรงเรียนบ้านลูโบ๊ะบาตู</v>
          </cell>
        </row>
        <row r="28">
          <cell r="B28" t="str">
            <v>โรงเรียนบ้านเจ๊ะเก</v>
          </cell>
        </row>
        <row r="29">
          <cell r="B29" t="str">
            <v>โรงเรียนบ้านเขาน้อย</v>
          </cell>
        </row>
        <row r="30">
          <cell r="B30" t="str">
            <v>โรงเรียนบ้านบาโงสะโต</v>
          </cell>
        </row>
        <row r="31">
          <cell r="B31" t="str">
            <v>โรงเรียนบ้านตราแด๊ะ</v>
          </cell>
        </row>
        <row r="32">
          <cell r="B32" t="str">
            <v>โรงเรียนประชาบํารุง</v>
          </cell>
        </row>
        <row r="33">
          <cell r="B33" t="str">
            <v>โรงเรียนบ้านบละแต</v>
          </cell>
        </row>
        <row r="34">
          <cell r="B34" t="str">
            <v>โรงเรียนชุมชนสหพัฒนา</v>
          </cell>
        </row>
        <row r="35">
          <cell r="B35" t="str">
            <v>โรงเรียนบ้านบองอ</v>
          </cell>
        </row>
        <row r="36">
          <cell r="B36" t="str">
            <v>โรงเรียนบ้านบาโงกูโบ</v>
          </cell>
        </row>
        <row r="37">
          <cell r="B37" t="str">
            <v>โรงเรียนบ้านสาเมาะ</v>
          </cell>
        </row>
        <row r="38">
          <cell r="B38" t="str">
            <v>โรงเรียนบ้านลาไม</v>
          </cell>
        </row>
        <row r="39">
          <cell r="B39" t="str">
            <v>โรงเรียนบ้านปาเซ</v>
          </cell>
        </row>
        <row r="40">
          <cell r="B40" t="str">
            <v>โรงเรียนบ้านสะโล</v>
          </cell>
        </row>
        <row r="41">
          <cell r="B41" t="str">
            <v>โรงเรียนบ้านลูโบ๊ะกาเยาะ</v>
          </cell>
        </row>
        <row r="42">
          <cell r="B42" t="str">
            <v>โรงเรียนบ้านบาโง</v>
          </cell>
        </row>
        <row r="43">
          <cell r="B43" t="str">
            <v>โรงเรียนบ้านสิโป</v>
          </cell>
        </row>
        <row r="44">
          <cell r="B44" t="str">
            <v>โรงเรียนบ้านกูจิงลือปะ</v>
          </cell>
        </row>
        <row r="45">
          <cell r="B45" t="str">
            <v>โรงเรียนบ้านทํานบ</v>
          </cell>
        </row>
        <row r="46">
          <cell r="B46" t="str">
            <v>โรงเรียนบ้านจะแนะ</v>
          </cell>
        </row>
        <row r="47">
          <cell r="B47" t="str">
            <v>โรงเรียนบ้านตือกอ</v>
          </cell>
        </row>
        <row r="48">
          <cell r="B48" t="str">
            <v>โรงเรียนบ้านละหาร</v>
          </cell>
        </row>
        <row r="49">
          <cell r="B49" t="str">
            <v>โรงเรียนบ้านปารี</v>
          </cell>
        </row>
        <row r="50">
          <cell r="B50" t="str">
            <v>โรงเรียนบ้านไอกรอส</v>
          </cell>
        </row>
        <row r="51">
          <cell r="B51" t="str">
            <v>โรงเรียนบ้านยะออ</v>
          </cell>
        </row>
        <row r="52">
          <cell r="B52" t="str">
            <v>โรงเรียนบ้านดุซงยอ</v>
          </cell>
        </row>
        <row r="53">
          <cell r="B53" t="str">
            <v>โรงเรียนบ้านแมะแซ</v>
          </cell>
        </row>
        <row r="54">
          <cell r="B54" t="str">
            <v>โรงเรียนบ้านรือเปาะ</v>
          </cell>
        </row>
        <row r="55">
          <cell r="B55" t="str">
            <v>โรงเรียนบ้านริแง</v>
          </cell>
        </row>
        <row r="56">
          <cell r="B56" t="str">
            <v>โรงเรียนบ้านบูเก๊ะบือแต</v>
          </cell>
        </row>
        <row r="57">
          <cell r="B57" t="str">
            <v>โรงเรียนบ้านกาแย</v>
          </cell>
        </row>
        <row r="58">
          <cell r="B58" t="str">
            <v>โรงเรียนบ้านน้ำหอม</v>
          </cell>
        </row>
        <row r="59">
          <cell r="B59" t="str">
            <v>โรงเรียนผดุงมาตร</v>
          </cell>
        </row>
        <row r="60">
          <cell r="B60" t="str">
            <v>โรงเรียนบ้านน้ำวน</v>
          </cell>
        </row>
        <row r="61">
          <cell r="B61" t="str">
            <v>โรงเรียนพิทักษ์วิทยากุมุง</v>
          </cell>
        </row>
        <row r="62">
          <cell r="B62" t="str">
            <v>โรงเรียนร่วมจิตต์ประชา</v>
          </cell>
        </row>
        <row r="63">
          <cell r="B63" t="str">
            <v>โรงเรียนบ้านไอร์โซ</v>
          </cell>
        </row>
        <row r="64">
          <cell r="B64" t="str">
            <v>โรงเรียนบ้านยานิง</v>
          </cell>
        </row>
        <row r="65">
          <cell r="B65" t="str">
            <v>โรงเรียนบ้านเจาะไอร้อง</v>
          </cell>
        </row>
        <row r="66">
          <cell r="B66" t="str">
            <v>โรงเรียนบ้านโคก</v>
          </cell>
        </row>
        <row r="67">
          <cell r="B67" t="str">
            <v>โรงเรียนบ้านบาโงดุดุง</v>
          </cell>
        </row>
        <row r="68">
          <cell r="B68" t="str">
            <v>โรงเรียนบ้านลูโบ๊ะเยาะ</v>
          </cell>
        </row>
        <row r="69">
          <cell r="B69" t="str">
            <v>โรงเรียนบ้านบูกิต</v>
          </cell>
        </row>
        <row r="70">
          <cell r="B70" t="str">
            <v>โรงเรียนบ้านไอสะเตียร์</v>
          </cell>
        </row>
        <row r="71">
          <cell r="B71" t="str">
            <v>โรงเรียนบ้านบาตาปาเซ</v>
          </cell>
        </row>
        <row r="72">
          <cell r="B72" t="str">
            <v>โรงเรียนบ้านบำรุงวิทย์</v>
          </cell>
        </row>
        <row r="73">
          <cell r="B73" t="str">
            <v>โรงเรียนบ้านเจาะเกาะ</v>
          </cell>
        </row>
        <row r="74">
          <cell r="B74" t="str">
            <v>โรงเรียนบ้านบูเกะตาโมง มิตรภาพที่ 128</v>
          </cell>
        </row>
        <row r="75">
          <cell r="B75" t="str">
            <v>โรงเรียนบ้านมะรือโบออก มิตรภาพที่ 199</v>
          </cell>
        </row>
        <row r="76">
          <cell r="B76" t="str">
            <v>โรงเรียนบ้านจูโวะ</v>
          </cell>
        </row>
        <row r="77">
          <cell r="B77" t="str">
            <v>โรงเรียนราชพัฒนา</v>
          </cell>
        </row>
        <row r="78">
          <cell r="B78" t="str">
            <v>โรงเรียนราชประสงค์</v>
          </cell>
        </row>
        <row r="79">
          <cell r="B79" t="str">
            <v>โรงเรียนบ้านตาโงะ</v>
          </cell>
        </row>
        <row r="80">
          <cell r="B80" t="str">
            <v>ศูนย์เครือข่ายตันหยงมัส</v>
          </cell>
        </row>
        <row r="81">
          <cell r="B81" t="str">
            <v>ศูนย์เครือข่ายมะรือโบตก</v>
          </cell>
        </row>
        <row r="82">
          <cell r="B82" t="str">
            <v>ศูนย์เครือข่ายกาลิซา</v>
          </cell>
        </row>
        <row r="83">
          <cell r="B83" t="str">
            <v>ศูนย์เครือข่ายตันหยงลิมอ</v>
          </cell>
        </row>
        <row r="84">
          <cell r="B84" t="str">
            <v>ศูนย์เครือข่ายบาโงสะโต</v>
          </cell>
        </row>
        <row r="85">
          <cell r="B85" t="str">
            <v>ศูนย์เครือข่ายบองอ</v>
          </cell>
        </row>
        <row r="86">
          <cell r="B86" t="str">
            <v>ศูนย์เครือข่ายเฉลิม</v>
          </cell>
        </row>
        <row r="87">
          <cell r="B87" t="str">
            <v>ศูนย์เครือข่ายจะแนะ - ช้างเผือก</v>
          </cell>
        </row>
        <row r="88">
          <cell r="B88" t="str">
            <v>ศูนย์เครือข่ายดุซงยอ - ผดุงมาตร</v>
          </cell>
        </row>
        <row r="89">
          <cell r="B89" t="str">
            <v>ศูนย์เครือข่ายจวบ</v>
          </cell>
        </row>
        <row r="90">
          <cell r="B90" t="str">
            <v>ศูนย์เครือข่ายบูกิต</v>
          </cell>
        </row>
        <row r="91">
          <cell r="B91" t="str">
            <v>ศูนย์เครือข่ายมะรือโบออก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อ.รร."/>
      <sheetName val="Datakru"/>
      <sheetName val="รักษาการ"/>
      <sheetName val="ข้อมูลบุคคล"/>
      <sheetName val="1.ปกข้อตกลง"/>
      <sheetName val="1.1ข้อตกลง"/>
      <sheetName val="2.ปกแบบประเมิน"/>
      <sheetName val="2.1แบบประเมิน"/>
      <sheetName val="2-ปฏิทินประเมิน"/>
      <sheetName val="Form-(ครู)แบบข้อตกลง"/>
      <sheetName val="Form-(ครู)แบบประเมิน"/>
    </sheetNames>
    <sheetDataSet>
      <sheetData sheetId="0">
        <row r="5">
          <cell r="B5" t="str">
            <v>โรงเรียนบ้านมะรือโบตก</v>
          </cell>
        </row>
        <row r="6">
          <cell r="B6" t="str">
            <v>โรงเรียนบ้านบาโงระนะ</v>
          </cell>
        </row>
        <row r="7">
          <cell r="B7" t="str">
            <v>โรงเรียนบ้านนิบง</v>
          </cell>
        </row>
        <row r="8">
          <cell r="B8" t="str">
            <v>โรงเรียนบ้านบระเอ็ง</v>
          </cell>
        </row>
        <row r="9">
          <cell r="B9" t="str">
            <v>โรงเรียนบ้านเขาแก้ว</v>
          </cell>
        </row>
        <row r="10">
          <cell r="B10" t="str">
            <v>โรงเรียนไอยรานุสรณ์</v>
          </cell>
        </row>
        <row r="11">
          <cell r="B11" t="str">
            <v>โรงเรียนบ้านกาลิซา</v>
          </cell>
        </row>
        <row r="12">
          <cell r="B12" t="str">
            <v>โรงเรียนบ้านกาหนั๊วะ</v>
          </cell>
        </row>
        <row r="13">
          <cell r="B13" t="str">
            <v>โรงเรียนบ้านฮูลู</v>
          </cell>
        </row>
        <row r="14">
          <cell r="B14" t="str">
            <v>โรงเรียนบ้านกาเด็ง</v>
          </cell>
        </row>
        <row r="15">
          <cell r="B15" t="str">
            <v>โรงเรียนอนุบาลระแงะ</v>
          </cell>
        </row>
        <row r="16">
          <cell r="B16" t="str">
            <v>โรงเรียนบ้านเขาพระ</v>
          </cell>
        </row>
        <row r="17">
          <cell r="B17" t="str">
            <v>โรงเรียนบ้านแกแม</v>
          </cell>
        </row>
        <row r="18">
          <cell r="B18" t="str">
            <v>โรงเรียนวัดร่อน</v>
          </cell>
        </row>
        <row r="19">
          <cell r="B19" t="str">
            <v>โรงเรียนบ้านบือนังกือเปาะ</v>
          </cell>
        </row>
        <row r="20">
          <cell r="B20" t="str">
            <v>โรงเรียนบ้านบ่อทอง</v>
          </cell>
        </row>
        <row r="21">
          <cell r="B21" t="str">
            <v>โรงเรียนบ้านบือนังกือเปาะ</v>
          </cell>
        </row>
        <row r="22">
          <cell r="B22" t="str">
            <v>โรงเรียนวัดตันติการาม มิตรภาพที่ 109</v>
          </cell>
        </row>
        <row r="23">
          <cell r="B23" t="str">
            <v>โรงเรียนบ้านตะโละ</v>
          </cell>
        </row>
        <row r="24">
          <cell r="B24" t="str">
            <v>โรงเรียนบ้านไอปาเซ</v>
          </cell>
        </row>
        <row r="25">
          <cell r="B25" t="str">
            <v>โรงเรียนบ้านตันหยงลิมอ</v>
          </cell>
        </row>
        <row r="26">
          <cell r="B26" t="str">
            <v>โรงเรียนบ้านลูโบะดีแย</v>
          </cell>
        </row>
        <row r="27">
          <cell r="B27" t="str">
            <v>โรงเรียนบ้านลูโบ๊ะบาตู</v>
          </cell>
        </row>
        <row r="28">
          <cell r="B28" t="str">
            <v>โรงเรียนบ้านเจ๊ะเก</v>
          </cell>
        </row>
        <row r="29">
          <cell r="B29" t="str">
            <v>โรงเรียนบ้านเขาน้อย</v>
          </cell>
        </row>
        <row r="30">
          <cell r="B30" t="str">
            <v>โรงเรียนบ้านบาโงสะโต</v>
          </cell>
        </row>
        <row r="31">
          <cell r="B31" t="str">
            <v>โรงเรียนบ้านตราแด๊ะ</v>
          </cell>
        </row>
        <row r="32">
          <cell r="B32" t="str">
            <v>โรงเรียนประชาบํารุง</v>
          </cell>
        </row>
        <row r="33">
          <cell r="B33" t="str">
            <v>โรงเรียนบ้านบละแต</v>
          </cell>
        </row>
        <row r="34">
          <cell r="B34" t="str">
            <v>โรงเรียนชุมชนสหพัฒนา</v>
          </cell>
        </row>
        <row r="35">
          <cell r="B35" t="str">
            <v>โรงเรียนบ้านบองอ</v>
          </cell>
        </row>
        <row r="36">
          <cell r="B36" t="str">
            <v>โรงเรียนบ้านบาโงกูโบ</v>
          </cell>
        </row>
        <row r="37">
          <cell r="B37" t="str">
            <v>โรงเรียนบ้านสาเมาะ</v>
          </cell>
        </row>
        <row r="38">
          <cell r="B38" t="str">
            <v>โรงเรียนบ้านลาไม</v>
          </cell>
        </row>
        <row r="39">
          <cell r="B39" t="str">
            <v>โรงเรียนบ้านปาเซ</v>
          </cell>
        </row>
        <row r="40">
          <cell r="B40" t="str">
            <v>โรงเรียนบ้านสะโล</v>
          </cell>
        </row>
        <row r="41">
          <cell r="B41" t="str">
            <v>โรงเรียนบ้านลูโบ๊ะกาเยาะ</v>
          </cell>
        </row>
        <row r="42">
          <cell r="B42" t="str">
            <v>โรงเรียนบ้านบาโง</v>
          </cell>
        </row>
        <row r="43">
          <cell r="B43" t="str">
            <v>โรงเรียนบ้านสิโป</v>
          </cell>
        </row>
        <row r="44">
          <cell r="B44" t="str">
            <v>โรงเรียนบ้านกูจิงลือปะ</v>
          </cell>
        </row>
        <row r="45">
          <cell r="B45" t="str">
            <v>โรงเรียนบ้านทำนบ</v>
          </cell>
        </row>
        <row r="46">
          <cell r="B46" t="str">
            <v>โรงเรียนบ้านจะแนะ</v>
          </cell>
        </row>
        <row r="47">
          <cell r="B47" t="str">
            <v>โรงเรียนบ้านตือกอ</v>
          </cell>
        </row>
        <row r="48">
          <cell r="B48" t="str">
            <v>โรงเรียนบ้านละหาร</v>
          </cell>
        </row>
        <row r="49">
          <cell r="B49" t="str">
            <v>โรงเรียนบ้านปารี</v>
          </cell>
        </row>
        <row r="50">
          <cell r="B50" t="str">
            <v>โรงเรียนบ้านไอกรอส</v>
          </cell>
        </row>
        <row r="51">
          <cell r="B51" t="str">
            <v>โรงเรียนบ้านยะออ</v>
          </cell>
        </row>
        <row r="52">
          <cell r="B52" t="str">
            <v>โรงเรียนบ้านดุซงยอ</v>
          </cell>
        </row>
        <row r="53">
          <cell r="B53" t="str">
            <v>โรงเรียนบ้านแมะแซ</v>
          </cell>
        </row>
        <row r="54">
          <cell r="B54" t="str">
            <v>โรงเรียนบ้านรือเปาะ</v>
          </cell>
        </row>
        <row r="55">
          <cell r="B55" t="str">
            <v>โรงเรียนบ้านริแง</v>
          </cell>
        </row>
        <row r="56">
          <cell r="B56" t="str">
            <v>โรงเรียนบ้านบูเก๊ะบือแต</v>
          </cell>
        </row>
        <row r="57">
          <cell r="B57" t="str">
            <v>โรงเรียนบ้านกาแย</v>
          </cell>
        </row>
        <row r="58">
          <cell r="B58" t="str">
            <v>โรงเรียนบ้านน้ำหอม</v>
          </cell>
        </row>
        <row r="59">
          <cell r="B59" t="str">
            <v>โรงเรียนผดุงมาตร</v>
          </cell>
        </row>
        <row r="60">
          <cell r="B60" t="str">
            <v>โรงเรียนบ้านน้ำวน</v>
          </cell>
        </row>
        <row r="61">
          <cell r="B61" t="str">
            <v>โรงเรียนพิทักษ์วิทยากุมุง</v>
          </cell>
        </row>
        <row r="62">
          <cell r="B62" t="str">
            <v>โรงเรียนร่วมจิตต์ประชา</v>
          </cell>
        </row>
        <row r="63">
          <cell r="B63" t="str">
            <v>โรงเรียนบ้านไอร์โซ</v>
          </cell>
        </row>
        <row r="64">
          <cell r="B64" t="str">
            <v>โรงเรียนบ้านยานิง</v>
          </cell>
        </row>
        <row r="65">
          <cell r="B65" t="str">
            <v>โรงเรียนบ้านเจาะไอร้อง</v>
          </cell>
        </row>
        <row r="66">
          <cell r="B66" t="str">
            <v>โรงเรียนบ้านโคก</v>
          </cell>
        </row>
        <row r="67">
          <cell r="B67" t="str">
            <v>โรงเรียนบ้านบาโงดุดุง</v>
          </cell>
        </row>
        <row r="68">
          <cell r="B68" t="str">
            <v>โรงเรียนบ้านลูโบ๊ะเยาะ</v>
          </cell>
        </row>
        <row r="69">
          <cell r="B69" t="str">
            <v>โรงเรียนบ้านบูกิต</v>
          </cell>
        </row>
        <row r="70">
          <cell r="B70" t="str">
            <v>โรงเรียนบ้านไอสะเตียร์</v>
          </cell>
        </row>
        <row r="71">
          <cell r="B71" t="str">
            <v>โรงเรียนบ้านบาตาปาเซ</v>
          </cell>
        </row>
        <row r="72">
          <cell r="B72" t="str">
            <v>โรงเรียนบ้านบำรุงวิทย์</v>
          </cell>
        </row>
        <row r="73">
          <cell r="B73" t="str">
            <v>โรงเรียนบ้านเจาะเกาะ</v>
          </cell>
        </row>
        <row r="74">
          <cell r="B74" t="str">
            <v>โรงเรียนบ้านบูเกะตาโมง มิตรภาพที่ 128</v>
          </cell>
        </row>
        <row r="75">
          <cell r="B75" t="str">
            <v>โรงเรียนบ้านมะรือโบออก มิตรภาพที่ 199</v>
          </cell>
        </row>
        <row r="76">
          <cell r="B76" t="str">
            <v>โรงเรียนบ้านจูโวะ</v>
          </cell>
        </row>
        <row r="77">
          <cell r="B77" t="str">
            <v>โรงเรียนราชพัฒนา</v>
          </cell>
        </row>
        <row r="78">
          <cell r="B78" t="str">
            <v>โรงเรียนราชประสงค์</v>
          </cell>
        </row>
        <row r="79">
          <cell r="B79" t="str">
            <v>โรงเรียนบ้านตาโงะ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อ.รร."/>
      <sheetName val="ค่าจ้าง"/>
      <sheetName val="ข้อมูลครู"/>
      <sheetName val="คำนวณเงินเดือน"/>
      <sheetName val="ฐานคำนวณ"/>
      <sheetName val="เอกสารหมายเลข2"/>
      <sheetName val="ข้อมูลลูกจ้างฯ"/>
      <sheetName val="คำนวณค่าจ้าง"/>
      <sheetName val="เอกสารหมายเลข3"/>
      <sheetName val="Sheet1"/>
      <sheetName val="ค่าจ้าง1"/>
    </sheetNames>
    <sheetDataSet>
      <sheetData sheetId="0">
        <row r="5">
          <cell r="B5" t="str">
            <v>โรงเรียนบ้านมะรือโบตก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AE6">
            <v>0.5</v>
          </cell>
          <cell r="AF6">
            <v>0.02</v>
          </cell>
        </row>
        <row r="7">
          <cell r="AE7">
            <v>1</v>
          </cell>
          <cell r="AF7">
            <v>0.04</v>
          </cell>
        </row>
        <row r="8">
          <cell r="AE8">
            <v>0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นฉบับ"/>
      <sheetName val="มีตัว 1มี.ค.56"/>
      <sheetName val="สรุปข้าราชการครู"/>
      <sheetName val="ไม่เลื่อน"/>
      <sheetName val="ไปช่วย+มาช่วย"/>
      <sheetName val="โควตาครูแยกศูนย์"/>
      <sheetName val="ส่งข้อมูล"/>
      <sheetName val="ส่งข้อมูล (2)"/>
      <sheetName val="เงินเดือน"/>
      <sheetName val="คำสั่งรวม"/>
      <sheetName val="สพร. (ตามคะแนน1)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งด.ก่อนเลื่อน</v>
          </cell>
          <cell r="C2" t="str">
            <v>เลื่อนให้ได้รับ</v>
          </cell>
        </row>
        <row r="3">
          <cell r="B3" t="str">
            <v>ครูผู้ช่วย-8340-0</v>
          </cell>
          <cell r="C3">
            <v>8340</v>
          </cell>
        </row>
        <row r="4">
          <cell r="B4" t="str">
            <v>ครูผู้ช่วย-8340-0.5</v>
          </cell>
          <cell r="C4">
            <v>8540</v>
          </cell>
        </row>
        <row r="5">
          <cell r="B5" t="str">
            <v>ครูผู้ช่วย-8340-1</v>
          </cell>
          <cell r="C5">
            <v>8740</v>
          </cell>
        </row>
        <row r="6">
          <cell r="B6" t="str">
            <v>ครูผู้ช่วย-8340-1.5</v>
          </cell>
          <cell r="C6">
            <v>8930</v>
          </cell>
        </row>
        <row r="7">
          <cell r="B7" t="str">
            <v>ครูผู้ช่วย-8540-0</v>
          </cell>
          <cell r="C7">
            <v>8540</v>
          </cell>
        </row>
        <row r="8">
          <cell r="B8" t="str">
            <v>ครูผู้ช่วย-8540-0.5</v>
          </cell>
          <cell r="C8">
            <v>8740</v>
          </cell>
        </row>
        <row r="9">
          <cell r="B9" t="str">
            <v>ครูผู้ช่วย-8540-1</v>
          </cell>
          <cell r="C9">
            <v>8930</v>
          </cell>
        </row>
        <row r="10">
          <cell r="B10" t="str">
            <v>ครูผู้ช่วย-8540-1.5</v>
          </cell>
          <cell r="C10">
            <v>9140</v>
          </cell>
        </row>
        <row r="11">
          <cell r="B11" t="str">
            <v>ครูผู้ช่วย-8740-0</v>
          </cell>
          <cell r="C11">
            <v>8740</v>
          </cell>
        </row>
        <row r="12">
          <cell r="B12" t="str">
            <v>ครูผู้ช่วย-8740-0.5</v>
          </cell>
          <cell r="C12">
            <v>8930</v>
          </cell>
        </row>
        <row r="13">
          <cell r="B13" t="str">
            <v>ครูผู้ช่วย-8740-1</v>
          </cell>
          <cell r="C13">
            <v>9140</v>
          </cell>
        </row>
        <row r="14">
          <cell r="B14" t="str">
            <v>ครูผู้ช่วย-8740-1.5</v>
          </cell>
          <cell r="C14">
            <v>9440</v>
          </cell>
        </row>
        <row r="15">
          <cell r="B15" t="str">
            <v>ครูผู้ช่วย-8930-0</v>
          </cell>
          <cell r="C15">
            <v>8930</v>
          </cell>
        </row>
        <row r="16">
          <cell r="B16" t="str">
            <v>ครูผู้ช่วย-8930-0.5</v>
          </cell>
          <cell r="C16">
            <v>9140</v>
          </cell>
        </row>
        <row r="17">
          <cell r="B17" t="str">
            <v>ครูผู้ช่วย-8930-1</v>
          </cell>
          <cell r="C17">
            <v>9440</v>
          </cell>
        </row>
        <row r="18">
          <cell r="B18" t="str">
            <v>ครูผู้ช่วย-8930-1.5</v>
          </cell>
          <cell r="C18">
            <v>9700</v>
          </cell>
        </row>
        <row r="19">
          <cell r="B19" t="str">
            <v>ครูผู้ช่วย-9140-0</v>
          </cell>
          <cell r="C19">
            <v>9140</v>
          </cell>
        </row>
        <row r="20">
          <cell r="B20" t="str">
            <v>ครูผู้ช่วย-9140-0.5</v>
          </cell>
          <cell r="C20">
            <v>9440</v>
          </cell>
        </row>
        <row r="21">
          <cell r="B21" t="str">
            <v>ครูผู้ช่วย-9140-1</v>
          </cell>
          <cell r="C21">
            <v>9700</v>
          </cell>
        </row>
        <row r="22">
          <cell r="B22" t="str">
            <v>ครูผู้ช่วย-9140-1.5</v>
          </cell>
          <cell r="C22">
            <v>9960</v>
          </cell>
        </row>
        <row r="23">
          <cell r="B23" t="str">
            <v>ครูผู้ช่วย-9440-0</v>
          </cell>
          <cell r="C23">
            <v>9440</v>
          </cell>
        </row>
        <row r="24">
          <cell r="B24" t="str">
            <v>ครูผู้ช่วย-9440-0.5</v>
          </cell>
          <cell r="C24">
            <v>9700</v>
          </cell>
        </row>
        <row r="25">
          <cell r="B25" t="str">
            <v>ครูผู้ช่วย-9440-1</v>
          </cell>
          <cell r="C25">
            <v>9960</v>
          </cell>
        </row>
        <row r="26">
          <cell r="B26" t="str">
            <v>ครูผู้ช่วย-9440-1.5</v>
          </cell>
          <cell r="C26">
            <v>10190</v>
          </cell>
        </row>
        <row r="27">
          <cell r="B27" t="str">
            <v>ครูผู้ช่วย-9700-0</v>
          </cell>
          <cell r="C27">
            <v>9700</v>
          </cell>
        </row>
        <row r="28">
          <cell r="B28" t="str">
            <v>ครูผู้ช่วย-9700-0.5</v>
          </cell>
          <cell r="C28">
            <v>9960</v>
          </cell>
        </row>
        <row r="29">
          <cell r="B29" t="str">
            <v>ครูผู้ช่วย-9700-1</v>
          </cell>
          <cell r="C29">
            <v>10190</v>
          </cell>
        </row>
        <row r="30">
          <cell r="B30" t="str">
            <v>ครูผู้ช่วย-9700-1.5</v>
          </cell>
          <cell r="C30">
            <v>10440</v>
          </cell>
        </row>
        <row r="31">
          <cell r="B31" t="str">
            <v>ครูผู้ช่วย-9960-0</v>
          </cell>
          <cell r="C31">
            <v>9960</v>
          </cell>
        </row>
        <row r="32">
          <cell r="B32" t="str">
            <v>ครูผู้ช่วย-9960-0.5</v>
          </cell>
          <cell r="C32">
            <v>10190</v>
          </cell>
        </row>
        <row r="33">
          <cell r="B33" t="str">
            <v>ครูผู้ช่วย-9960-1</v>
          </cell>
          <cell r="C33">
            <v>10440</v>
          </cell>
        </row>
        <row r="34">
          <cell r="B34" t="str">
            <v>ครูผู้ช่วย-9960-1.5</v>
          </cell>
          <cell r="C34">
            <v>10700</v>
          </cell>
        </row>
        <row r="35">
          <cell r="B35" t="str">
            <v>ครูผู้ช่วย-10190-0</v>
          </cell>
          <cell r="C35">
            <v>10190</v>
          </cell>
        </row>
        <row r="36">
          <cell r="B36" t="str">
            <v>ครูผู้ช่วย-10190-0.5</v>
          </cell>
          <cell r="C36">
            <v>10440</v>
          </cell>
        </row>
        <row r="37">
          <cell r="B37" t="str">
            <v>ครูผู้ช่วย-10190-1</v>
          </cell>
          <cell r="C37">
            <v>10700</v>
          </cell>
        </row>
        <row r="38">
          <cell r="B38" t="str">
            <v>ครูผู้ช่วย-10190-1.5</v>
          </cell>
          <cell r="C38">
            <v>10950</v>
          </cell>
        </row>
        <row r="39">
          <cell r="B39" t="str">
            <v>ครูผู้ช่วย-10440-0</v>
          </cell>
          <cell r="C39">
            <v>10440</v>
          </cell>
        </row>
        <row r="40">
          <cell r="B40" t="str">
            <v>ครูผู้ช่วย-10440-0.5</v>
          </cell>
          <cell r="C40">
            <v>10700</v>
          </cell>
        </row>
        <row r="41">
          <cell r="B41" t="str">
            <v>ครูผู้ช่วย-10440-1</v>
          </cell>
          <cell r="C41">
            <v>10950</v>
          </cell>
        </row>
        <row r="42">
          <cell r="B42" t="str">
            <v>ครูผู้ช่วย-10440-1.5</v>
          </cell>
          <cell r="C42">
            <v>11200</v>
          </cell>
        </row>
        <row r="43">
          <cell r="B43" t="str">
            <v>ครูผู้ช่วย-10700-0</v>
          </cell>
          <cell r="C43">
            <v>10700</v>
          </cell>
        </row>
        <row r="44">
          <cell r="B44" t="str">
            <v>ครูผู้ช่วย-10700-0.5</v>
          </cell>
          <cell r="C44">
            <v>10950</v>
          </cell>
        </row>
        <row r="45">
          <cell r="B45" t="str">
            <v>ครูผู้ช่วย-10700-1</v>
          </cell>
          <cell r="C45">
            <v>11200</v>
          </cell>
        </row>
        <row r="46">
          <cell r="B46" t="str">
            <v>ครูผู้ช่วย-10700-1.5</v>
          </cell>
          <cell r="C46">
            <v>11620</v>
          </cell>
        </row>
        <row r="47">
          <cell r="B47" t="str">
            <v>ครูผู้ช่วย-10950-0</v>
          </cell>
          <cell r="C47">
            <v>10950</v>
          </cell>
        </row>
        <row r="48">
          <cell r="B48" t="str">
            <v>ครูผู้ช่วย-10950-0.5</v>
          </cell>
          <cell r="C48">
            <v>11200</v>
          </cell>
        </row>
        <row r="49">
          <cell r="B49" t="str">
            <v>ครูผู้ช่วย-10950-1</v>
          </cell>
          <cell r="C49">
            <v>11620</v>
          </cell>
        </row>
        <row r="50">
          <cell r="B50" t="str">
            <v>ครูผู้ช่วย-10950-1.5</v>
          </cell>
          <cell r="C50">
            <v>11920</v>
          </cell>
        </row>
        <row r="51">
          <cell r="B51" t="str">
            <v>ครูผู้ช่วย-11200-0</v>
          </cell>
          <cell r="C51">
            <v>11200</v>
          </cell>
        </row>
        <row r="52">
          <cell r="B52" t="str">
            <v>ครูผู้ช่วย-11200-0.5</v>
          </cell>
          <cell r="C52">
            <v>11620</v>
          </cell>
        </row>
        <row r="53">
          <cell r="B53" t="str">
            <v>ครูผู้ช่วย-11200-1</v>
          </cell>
          <cell r="C53">
            <v>11920</v>
          </cell>
        </row>
        <row r="54">
          <cell r="B54" t="str">
            <v>ครูผู้ช่วย-11200-1.5</v>
          </cell>
          <cell r="C54">
            <v>12240</v>
          </cell>
        </row>
        <row r="55">
          <cell r="B55" t="str">
            <v>ครูผู้ช่วย-11620-0</v>
          </cell>
          <cell r="C55">
            <v>11620</v>
          </cell>
        </row>
        <row r="56">
          <cell r="B56" t="str">
            <v>ครูผู้ช่วย-11620-0.5</v>
          </cell>
          <cell r="C56">
            <v>11920</v>
          </cell>
        </row>
        <row r="57">
          <cell r="B57" t="str">
            <v>ครูผู้ช่วย-11620-1</v>
          </cell>
          <cell r="C57">
            <v>12240</v>
          </cell>
        </row>
        <row r="58">
          <cell r="B58" t="str">
            <v>ครูผู้ช่วย-11620-1.5</v>
          </cell>
          <cell r="C58">
            <v>12530</v>
          </cell>
        </row>
        <row r="59">
          <cell r="B59" t="str">
            <v>ครูผู้ช่วย-11920-0</v>
          </cell>
          <cell r="C59">
            <v>11920</v>
          </cell>
        </row>
        <row r="60">
          <cell r="B60" t="str">
            <v>ครูผู้ช่วย-11920-0.5</v>
          </cell>
          <cell r="C60">
            <v>12240</v>
          </cell>
        </row>
        <row r="61">
          <cell r="B61" t="str">
            <v>ครูผู้ช่วย-11920-1</v>
          </cell>
          <cell r="C61">
            <v>12530</v>
          </cell>
        </row>
        <row r="62">
          <cell r="B62" t="str">
            <v>ครูผู้ช่วย-11920-1.5</v>
          </cell>
          <cell r="C62">
            <v>12840</v>
          </cell>
        </row>
        <row r="63">
          <cell r="B63" t="str">
            <v>ครูผู้ช่วย-12240-0</v>
          </cell>
          <cell r="C63">
            <v>12240</v>
          </cell>
        </row>
        <row r="64">
          <cell r="B64" t="str">
            <v>ครูผู้ช่วย-12240-0.5</v>
          </cell>
          <cell r="C64">
            <v>12530</v>
          </cell>
        </row>
        <row r="65">
          <cell r="B65" t="str">
            <v>ครูผู้ช่วย-12240-1</v>
          </cell>
          <cell r="C65">
            <v>12840</v>
          </cell>
        </row>
        <row r="66">
          <cell r="B66" t="str">
            <v>ครูผู้ช่วย-12240-1.5</v>
          </cell>
          <cell r="C66">
            <v>13160</v>
          </cell>
        </row>
        <row r="67">
          <cell r="B67" t="str">
            <v>ครูผู้ช่วย-12530-0</v>
          </cell>
          <cell r="C67">
            <v>12530</v>
          </cell>
        </row>
        <row r="68">
          <cell r="B68" t="str">
            <v>ครูผู้ช่วย-12530-0.5</v>
          </cell>
          <cell r="C68">
            <v>12840</v>
          </cell>
        </row>
        <row r="69">
          <cell r="B69" t="str">
            <v>ครูผู้ช่วย-12530-1</v>
          </cell>
          <cell r="C69">
            <v>13160</v>
          </cell>
        </row>
        <row r="70">
          <cell r="B70" t="str">
            <v>ครูผู้ช่วย-12530-1.5</v>
          </cell>
          <cell r="C70">
            <v>13470</v>
          </cell>
        </row>
        <row r="71">
          <cell r="B71" t="str">
            <v>ครูผู้ช่วย-12840-0</v>
          </cell>
          <cell r="C71">
            <v>12840</v>
          </cell>
        </row>
        <row r="72">
          <cell r="B72" t="str">
            <v>ครูผู้ช่วย-12840-0.5</v>
          </cell>
          <cell r="C72">
            <v>13160</v>
          </cell>
        </row>
        <row r="73">
          <cell r="B73" t="str">
            <v>ครูผู้ช่วย-12840-1</v>
          </cell>
          <cell r="C73">
            <v>13470</v>
          </cell>
        </row>
        <row r="74">
          <cell r="B74" t="str">
            <v>ครูผู้ช่วย-12840-1.5</v>
          </cell>
          <cell r="C74">
            <v>13770</v>
          </cell>
        </row>
        <row r="75">
          <cell r="B75" t="str">
            <v>ครูผู้ช่วย-13160-0</v>
          </cell>
          <cell r="C75">
            <v>13160</v>
          </cell>
        </row>
        <row r="76">
          <cell r="B76" t="str">
            <v>ครูผู้ช่วย-13160-0.5</v>
          </cell>
          <cell r="C76">
            <v>13470</v>
          </cell>
        </row>
        <row r="77">
          <cell r="B77" t="str">
            <v>ครูผู้ช่วย-13160-1</v>
          </cell>
          <cell r="C77">
            <v>13770</v>
          </cell>
        </row>
        <row r="78">
          <cell r="B78" t="str">
            <v>ครูผู้ช่วย-13160-1.5</v>
          </cell>
          <cell r="C78">
            <v>14300</v>
          </cell>
        </row>
        <row r="79">
          <cell r="B79" t="str">
            <v>ครูผู้ช่วย-13470-0</v>
          </cell>
          <cell r="C79">
            <v>13470</v>
          </cell>
        </row>
        <row r="80">
          <cell r="B80" t="str">
            <v>ครูผู้ช่วย-13470-0.5</v>
          </cell>
          <cell r="C80">
            <v>13770</v>
          </cell>
        </row>
        <row r="81">
          <cell r="B81" t="str">
            <v>ครูผู้ช่วย-13470-1</v>
          </cell>
          <cell r="C81">
            <v>14300</v>
          </cell>
        </row>
        <row r="82">
          <cell r="B82" t="str">
            <v>ครูผู้ช่วย-13470-1.5</v>
          </cell>
          <cell r="C82">
            <v>14660</v>
          </cell>
        </row>
        <row r="83">
          <cell r="B83" t="str">
            <v>ครูผู้ช่วย-13770-0</v>
          </cell>
          <cell r="C83">
            <v>13770</v>
          </cell>
        </row>
        <row r="84">
          <cell r="B84" t="str">
            <v>ครูผู้ช่วย-13770-0.5</v>
          </cell>
          <cell r="C84">
            <v>14300</v>
          </cell>
        </row>
        <row r="85">
          <cell r="B85" t="str">
            <v>ครูผู้ช่วย-13770-1</v>
          </cell>
          <cell r="C85">
            <v>14660</v>
          </cell>
        </row>
        <row r="86">
          <cell r="B86" t="str">
            <v>ครูผู้ช่วย-13770-1.5</v>
          </cell>
          <cell r="C86">
            <v>15050</v>
          </cell>
        </row>
        <row r="87">
          <cell r="B87" t="str">
            <v>ครูผู้ช่วย-14300-0</v>
          </cell>
          <cell r="C87">
            <v>14300</v>
          </cell>
        </row>
        <row r="88">
          <cell r="B88" t="str">
            <v>ครูผู้ช่วย-14300-0.5</v>
          </cell>
          <cell r="C88">
            <v>14660</v>
          </cell>
        </row>
        <row r="89">
          <cell r="B89" t="str">
            <v>ครูผู้ช่วย-14300-1</v>
          </cell>
          <cell r="C89">
            <v>15050</v>
          </cell>
        </row>
        <row r="90">
          <cell r="B90" t="str">
            <v>ครูผู้ช่วย-14300-1.5</v>
          </cell>
          <cell r="C90">
            <v>15430</v>
          </cell>
        </row>
        <row r="91">
          <cell r="B91" t="str">
            <v>ครูผู้ช่วย-14660-0</v>
          </cell>
          <cell r="C91">
            <v>14660</v>
          </cell>
        </row>
        <row r="92">
          <cell r="B92" t="str">
            <v>ครูผู้ช่วย-14660-0.5</v>
          </cell>
          <cell r="C92">
            <v>15050</v>
          </cell>
        </row>
        <row r="93">
          <cell r="B93" t="str">
            <v>ครูผู้ช่วย-14660-1</v>
          </cell>
          <cell r="C93">
            <v>15430</v>
          </cell>
        </row>
        <row r="94">
          <cell r="B94" t="str">
            <v>ครูผู้ช่วย-14660-1.5</v>
          </cell>
          <cell r="C94">
            <v>15800</v>
          </cell>
        </row>
        <row r="95">
          <cell r="B95" t="str">
            <v>ครูผู้ช่วย-15050-0</v>
          </cell>
          <cell r="C95">
            <v>15050</v>
          </cell>
        </row>
        <row r="96">
          <cell r="B96" t="str">
            <v>ครูผู้ช่วย-15050-0.5</v>
          </cell>
          <cell r="C96">
            <v>15430</v>
          </cell>
        </row>
        <row r="97">
          <cell r="B97" t="str">
            <v>ครูผู้ช่วย-15050-1</v>
          </cell>
          <cell r="C97">
            <v>15800</v>
          </cell>
        </row>
        <row r="98">
          <cell r="B98" t="str">
            <v>ครูผู้ช่วย-15050-1.5</v>
          </cell>
          <cell r="C98">
            <v>16190</v>
          </cell>
        </row>
        <row r="99">
          <cell r="B99" t="str">
            <v>ครูผู้ช่วย-15430-0</v>
          </cell>
          <cell r="C99">
            <v>15430</v>
          </cell>
        </row>
        <row r="100">
          <cell r="B100" t="str">
            <v>ครูผู้ช่วย-15430-0.5</v>
          </cell>
          <cell r="C100">
            <v>15800</v>
          </cell>
        </row>
        <row r="101">
          <cell r="B101" t="str">
            <v>ครูผู้ช่วย-15430-1</v>
          </cell>
          <cell r="C101">
            <v>16190</v>
          </cell>
        </row>
        <row r="102">
          <cell r="B102" t="str">
            <v>ครูผู้ช่วย-15430-1.5</v>
          </cell>
          <cell r="C102">
            <v>16570</v>
          </cell>
        </row>
        <row r="103">
          <cell r="B103" t="str">
            <v>ครูผู้ช่วย-15800-0</v>
          </cell>
          <cell r="C103">
            <v>15800</v>
          </cell>
        </row>
        <row r="104">
          <cell r="B104" t="str">
            <v>ครูผู้ช่วย-15800-0.5</v>
          </cell>
          <cell r="C104">
            <v>16190</v>
          </cell>
        </row>
        <row r="105">
          <cell r="B105" t="str">
            <v>ครูผู้ช่วย-15800-1</v>
          </cell>
          <cell r="C105">
            <v>16570</v>
          </cell>
        </row>
        <row r="106">
          <cell r="B106" t="str">
            <v>ครูผู้ช่วย-15800-1.5</v>
          </cell>
          <cell r="C106">
            <v>16920</v>
          </cell>
        </row>
        <row r="107">
          <cell r="B107" t="str">
            <v>ครูผู้ช่วย-16190-0</v>
          </cell>
          <cell r="C107">
            <v>16190</v>
          </cell>
        </row>
        <row r="108">
          <cell r="B108" t="str">
            <v>ครูผู้ช่วย-16190-0.5</v>
          </cell>
          <cell r="C108">
            <v>16570</v>
          </cell>
        </row>
        <row r="109">
          <cell r="B109" t="str">
            <v>ครูผู้ช่วย-16190-1</v>
          </cell>
          <cell r="C109">
            <v>16920</v>
          </cell>
        </row>
        <row r="110">
          <cell r="B110" t="str">
            <v>ครูผู้ช่วย-16190-1.5</v>
          </cell>
          <cell r="C110">
            <v>17310</v>
          </cell>
        </row>
        <row r="111">
          <cell r="B111" t="str">
            <v>ครูผู้ช่วย-16570-0</v>
          </cell>
          <cell r="C111">
            <v>16570</v>
          </cell>
        </row>
        <row r="112">
          <cell r="B112" t="str">
            <v>ครูผู้ช่วย-16570-0.5</v>
          </cell>
          <cell r="C112">
            <v>16920</v>
          </cell>
        </row>
        <row r="113">
          <cell r="B113" t="str">
            <v>ครูผู้ช่วย-16570-1</v>
          </cell>
          <cell r="C113">
            <v>17310</v>
          </cell>
        </row>
        <row r="114">
          <cell r="B114" t="str">
            <v>ครูผู้ช่วย-16570-1.5</v>
          </cell>
          <cell r="C114">
            <v>17690</v>
          </cell>
        </row>
        <row r="115">
          <cell r="B115" t="str">
            <v>ครูผู้ช่วย-16920-0</v>
          </cell>
          <cell r="C115">
            <v>16920</v>
          </cell>
        </row>
        <row r="116">
          <cell r="B116" t="str">
            <v>ครูผู้ช่วย-16920-0.5</v>
          </cell>
          <cell r="C116">
            <v>17310</v>
          </cell>
        </row>
        <row r="117">
          <cell r="B117" t="str">
            <v>ครูผู้ช่วย-16920-1</v>
          </cell>
          <cell r="C117">
            <v>17690</v>
          </cell>
        </row>
        <row r="118">
          <cell r="B118" t="str">
            <v>ครูผู้ช่วย-16920-1.5</v>
          </cell>
          <cell r="C118" t="str">
            <v>ตรวจสอบ</v>
          </cell>
        </row>
        <row r="119">
          <cell r="B119" t="str">
            <v>ครูผู้ช่วย-17310-0</v>
          </cell>
          <cell r="C119">
            <v>17310</v>
          </cell>
        </row>
        <row r="120">
          <cell r="B120" t="str">
            <v>ครูผู้ช่วย-17310-0.5</v>
          </cell>
          <cell r="C120">
            <v>17690</v>
          </cell>
        </row>
        <row r="121">
          <cell r="B121" t="str">
            <v>ครูผู้ช่วย-17310-1</v>
          </cell>
          <cell r="C121" t="str">
            <v>ตรวจสอบ</v>
          </cell>
        </row>
        <row r="122">
          <cell r="B122" t="str">
            <v>ครูผู้ช่วย-17310-1.5</v>
          </cell>
          <cell r="C122" t="str">
            <v>ตรวจสอบ</v>
          </cell>
        </row>
        <row r="123">
          <cell r="B123" t="str">
            <v>ครูผู้ช่วย-17690-0</v>
          </cell>
          <cell r="C123">
            <v>17690</v>
          </cell>
        </row>
        <row r="124">
          <cell r="B124" t="str">
            <v>ครูผู้ช่วย-17690-0.5</v>
          </cell>
          <cell r="C124" t="str">
            <v>ตรวจสอบ</v>
          </cell>
        </row>
        <row r="125">
          <cell r="B125" t="str">
            <v>ครูผู้ช่วย-17690-1</v>
          </cell>
          <cell r="C125" t="str">
            <v>ตรวจสอบ</v>
          </cell>
        </row>
        <row r="126">
          <cell r="B126" t="str">
            <v>ครูผู้ช่วย-17690-1.5</v>
          </cell>
          <cell r="C126" t="str">
            <v>ตรวจสอบ</v>
          </cell>
        </row>
        <row r="127">
          <cell r="B127" t="str">
            <v>คศ.1-8540-0</v>
          </cell>
          <cell r="C127">
            <v>8540</v>
          </cell>
        </row>
        <row r="128">
          <cell r="B128" t="str">
            <v>คศ.1-8540-0.5</v>
          </cell>
          <cell r="C128">
            <v>8740</v>
          </cell>
        </row>
        <row r="129">
          <cell r="B129" t="str">
            <v>คศ.1-8540-1</v>
          </cell>
          <cell r="C129">
            <v>8970</v>
          </cell>
        </row>
        <row r="130">
          <cell r="B130" t="str">
            <v>คศ.1-8540-1.5</v>
          </cell>
          <cell r="C130">
            <v>9210</v>
          </cell>
        </row>
        <row r="131">
          <cell r="B131" t="str">
            <v>คศ.1-8740-0</v>
          </cell>
          <cell r="C131">
            <v>8740</v>
          </cell>
        </row>
        <row r="132">
          <cell r="B132" t="str">
            <v>คศ.1-8740-0.5</v>
          </cell>
          <cell r="C132">
            <v>8970</v>
          </cell>
        </row>
        <row r="133">
          <cell r="B133" t="str">
            <v>คศ.1-8740-1</v>
          </cell>
          <cell r="C133">
            <v>9210</v>
          </cell>
        </row>
        <row r="134">
          <cell r="B134" t="str">
            <v>คศ.1-8740-1.5</v>
          </cell>
          <cell r="C134">
            <v>9440</v>
          </cell>
        </row>
        <row r="135">
          <cell r="B135" t="str">
            <v>คศ.1-8970-0</v>
          </cell>
          <cell r="C135">
            <v>8970</v>
          </cell>
        </row>
        <row r="136">
          <cell r="B136" t="str">
            <v>คศ.1-8970-0.5</v>
          </cell>
          <cell r="C136">
            <v>9210</v>
          </cell>
        </row>
        <row r="137">
          <cell r="B137" t="str">
            <v>คศ.1-8970-1</v>
          </cell>
          <cell r="C137">
            <v>9440</v>
          </cell>
        </row>
        <row r="138">
          <cell r="B138" t="str">
            <v>คศ.1-8970-1.5</v>
          </cell>
          <cell r="C138">
            <v>9700</v>
          </cell>
        </row>
        <row r="139">
          <cell r="B139" t="str">
            <v>คศ.1-9210-0</v>
          </cell>
          <cell r="C139">
            <v>9210</v>
          </cell>
        </row>
        <row r="140">
          <cell r="B140" t="str">
            <v>คศ.1-9210-0.5</v>
          </cell>
          <cell r="C140">
            <v>9440</v>
          </cell>
        </row>
        <row r="141">
          <cell r="B141" t="str">
            <v>คศ.1-9210-1</v>
          </cell>
          <cell r="C141">
            <v>9700</v>
          </cell>
        </row>
        <row r="142">
          <cell r="B142" t="str">
            <v>คศ.1-9210-1.5</v>
          </cell>
          <cell r="C142">
            <v>9960</v>
          </cell>
        </row>
        <row r="143">
          <cell r="B143" t="str">
            <v>คศ.1-9440-0</v>
          </cell>
          <cell r="C143">
            <v>9440</v>
          </cell>
        </row>
        <row r="144">
          <cell r="B144" t="str">
            <v>คศ.1-9440-0.5</v>
          </cell>
          <cell r="C144">
            <v>9700</v>
          </cell>
        </row>
        <row r="145">
          <cell r="B145" t="str">
            <v>คศ.1-9440-1</v>
          </cell>
          <cell r="C145">
            <v>9960</v>
          </cell>
        </row>
        <row r="146">
          <cell r="B146" t="str">
            <v>คศ.1-9440-1.5</v>
          </cell>
          <cell r="C146">
            <v>10190</v>
          </cell>
        </row>
        <row r="147">
          <cell r="B147" t="str">
            <v>คศ.1-9700-0</v>
          </cell>
          <cell r="C147">
            <v>9700</v>
          </cell>
        </row>
        <row r="148">
          <cell r="B148" t="str">
            <v>คศ.1-9700-0.5</v>
          </cell>
          <cell r="C148">
            <v>9960</v>
          </cell>
        </row>
        <row r="149">
          <cell r="B149" t="str">
            <v>คศ.1-9700-1</v>
          </cell>
          <cell r="C149">
            <v>10190</v>
          </cell>
        </row>
        <row r="150">
          <cell r="B150" t="str">
            <v>คศ.1-9700-1.5</v>
          </cell>
          <cell r="C150">
            <v>10440</v>
          </cell>
        </row>
        <row r="151">
          <cell r="B151" t="str">
            <v>คศ.1-9960-0</v>
          </cell>
          <cell r="C151">
            <v>9960</v>
          </cell>
        </row>
        <row r="152">
          <cell r="B152" t="str">
            <v>คศ.1-9960-0.5</v>
          </cell>
          <cell r="C152">
            <v>10190</v>
          </cell>
        </row>
        <row r="153">
          <cell r="B153" t="str">
            <v>คศ.1-9960-1</v>
          </cell>
          <cell r="C153">
            <v>10440</v>
          </cell>
        </row>
        <row r="154">
          <cell r="B154" t="str">
            <v>คศ.1-9960-1.5</v>
          </cell>
          <cell r="C154">
            <v>10700</v>
          </cell>
        </row>
        <row r="155">
          <cell r="B155" t="str">
            <v>คศ.1-10190-0</v>
          </cell>
          <cell r="C155">
            <v>10190</v>
          </cell>
        </row>
        <row r="156">
          <cell r="B156" t="str">
            <v>คศ.1-10190-0.5</v>
          </cell>
          <cell r="C156">
            <v>10440</v>
          </cell>
        </row>
        <row r="157">
          <cell r="B157" t="str">
            <v>คศ.1-10190-1</v>
          </cell>
          <cell r="C157">
            <v>10700</v>
          </cell>
        </row>
        <row r="158">
          <cell r="B158" t="str">
            <v>คศ.1-10190-1.5</v>
          </cell>
          <cell r="C158">
            <v>11000</v>
          </cell>
        </row>
        <row r="159">
          <cell r="B159" t="str">
            <v>คศ.1-10440-0</v>
          </cell>
          <cell r="C159">
            <v>10440</v>
          </cell>
        </row>
        <row r="160">
          <cell r="B160" t="str">
            <v>คศ.1-10440-0.5</v>
          </cell>
          <cell r="C160">
            <v>10700</v>
          </cell>
        </row>
        <row r="161">
          <cell r="B161" t="str">
            <v>คศ.1-10440-1</v>
          </cell>
          <cell r="C161">
            <v>11000</v>
          </cell>
        </row>
        <row r="162">
          <cell r="B162" t="str">
            <v>คศ.1-10440-1.5</v>
          </cell>
          <cell r="C162">
            <v>11310</v>
          </cell>
        </row>
        <row r="163">
          <cell r="B163" t="str">
            <v>คศ.1-10700-0</v>
          </cell>
          <cell r="C163">
            <v>10700</v>
          </cell>
        </row>
        <row r="164">
          <cell r="B164" t="str">
            <v>คศ.1-10700-0.5</v>
          </cell>
          <cell r="C164">
            <v>11000</v>
          </cell>
        </row>
        <row r="165">
          <cell r="B165" t="str">
            <v>คศ.1-10700-1</v>
          </cell>
          <cell r="C165">
            <v>11310</v>
          </cell>
        </row>
        <row r="166">
          <cell r="B166" t="str">
            <v>คศ.1-10700-1.5</v>
          </cell>
          <cell r="C166">
            <v>11620</v>
          </cell>
        </row>
        <row r="167">
          <cell r="B167" t="str">
            <v>คศ.1-11000-0</v>
          </cell>
          <cell r="C167">
            <v>11000</v>
          </cell>
        </row>
        <row r="168">
          <cell r="B168" t="str">
            <v>คศ.1-11000-0.5</v>
          </cell>
          <cell r="C168">
            <v>11310</v>
          </cell>
        </row>
        <row r="169">
          <cell r="B169" t="str">
            <v>คศ.1-11000-1</v>
          </cell>
          <cell r="C169">
            <v>11620</v>
          </cell>
        </row>
        <row r="170">
          <cell r="B170" t="str">
            <v>คศ.1-11000-1.5</v>
          </cell>
          <cell r="C170">
            <v>11920</v>
          </cell>
        </row>
        <row r="171">
          <cell r="B171" t="str">
            <v>คศ.1-11310-0</v>
          </cell>
          <cell r="C171">
            <v>11310</v>
          </cell>
        </row>
        <row r="172">
          <cell r="B172" t="str">
            <v>คศ.1-11310-0.5</v>
          </cell>
          <cell r="C172">
            <v>11620</v>
          </cell>
        </row>
        <row r="173">
          <cell r="B173" t="str">
            <v>คศ.1-11310-1</v>
          </cell>
          <cell r="C173">
            <v>11920</v>
          </cell>
        </row>
        <row r="174">
          <cell r="B174" t="str">
            <v>คศ.1-11310-1.5</v>
          </cell>
          <cell r="C174">
            <v>12240</v>
          </cell>
        </row>
        <row r="175">
          <cell r="B175" t="str">
            <v>คศ.1-11620-0</v>
          </cell>
          <cell r="C175">
            <v>11620</v>
          </cell>
        </row>
        <row r="176">
          <cell r="B176" t="str">
            <v>คศ.1-11620-0.5</v>
          </cell>
          <cell r="C176">
            <v>11920</v>
          </cell>
        </row>
        <row r="177">
          <cell r="B177" t="str">
            <v>คศ.1-11620-1</v>
          </cell>
          <cell r="C177">
            <v>12240</v>
          </cell>
        </row>
        <row r="178">
          <cell r="B178" t="str">
            <v>คศ.1-11620-1.5</v>
          </cell>
          <cell r="C178">
            <v>12530</v>
          </cell>
        </row>
        <row r="179">
          <cell r="B179" t="str">
            <v>คศ.1-11920-0</v>
          </cell>
          <cell r="C179">
            <v>11920</v>
          </cell>
        </row>
        <row r="180">
          <cell r="B180" t="str">
            <v>คศ.1-11920-0.5</v>
          </cell>
          <cell r="C180">
            <v>12240</v>
          </cell>
        </row>
        <row r="181">
          <cell r="B181" t="str">
            <v>คศ.1-11920-1</v>
          </cell>
          <cell r="C181">
            <v>12530</v>
          </cell>
        </row>
        <row r="182">
          <cell r="B182" t="str">
            <v>คศ.1-11920-1.5</v>
          </cell>
          <cell r="C182">
            <v>13860</v>
          </cell>
        </row>
        <row r="183">
          <cell r="B183" t="str">
            <v>คศ.1-12240-0</v>
          </cell>
          <cell r="C183">
            <v>12240</v>
          </cell>
        </row>
        <row r="184">
          <cell r="B184" t="str">
            <v>คศ.1-12240-0.5</v>
          </cell>
          <cell r="C184">
            <v>12530</v>
          </cell>
        </row>
        <row r="185">
          <cell r="B185" t="str">
            <v>คศ.1-12240-1</v>
          </cell>
          <cell r="C185">
            <v>13860</v>
          </cell>
        </row>
        <row r="186">
          <cell r="B186" t="str">
            <v>คศ.1-12240-1.5</v>
          </cell>
          <cell r="C186">
            <v>14220</v>
          </cell>
        </row>
        <row r="187">
          <cell r="B187" t="str">
            <v>คศ.1-12530-0</v>
          </cell>
          <cell r="C187">
            <v>12530</v>
          </cell>
        </row>
        <row r="188">
          <cell r="B188" t="str">
            <v>คศ.1-12530-0.5</v>
          </cell>
          <cell r="C188">
            <v>13860</v>
          </cell>
        </row>
        <row r="189">
          <cell r="B189" t="str">
            <v>คศ.1-12530-1</v>
          </cell>
          <cell r="C189">
            <v>14220</v>
          </cell>
        </row>
        <row r="190">
          <cell r="B190" t="str">
            <v>คศ.1-12530-1.5</v>
          </cell>
          <cell r="C190">
            <v>14620</v>
          </cell>
        </row>
        <row r="191">
          <cell r="B191" t="str">
            <v>คศ.1-13860-0</v>
          </cell>
          <cell r="C191">
            <v>13860</v>
          </cell>
        </row>
        <row r="192">
          <cell r="B192" t="str">
            <v>คศ.1-13860-0.5</v>
          </cell>
          <cell r="C192">
            <v>14220</v>
          </cell>
        </row>
        <row r="193">
          <cell r="B193" t="str">
            <v>คศ.1-13860-1</v>
          </cell>
          <cell r="C193">
            <v>14620</v>
          </cell>
        </row>
        <row r="194">
          <cell r="B194" t="str">
            <v>คศ.1-13860-1.5</v>
          </cell>
          <cell r="C194">
            <v>15020</v>
          </cell>
        </row>
        <row r="195">
          <cell r="B195" t="str">
            <v>คศ.1-14220-0</v>
          </cell>
          <cell r="C195">
            <v>14220</v>
          </cell>
        </row>
        <row r="196">
          <cell r="B196" t="str">
            <v>คศ.1-14220-0.5</v>
          </cell>
          <cell r="C196">
            <v>14620</v>
          </cell>
        </row>
        <row r="197">
          <cell r="B197" t="str">
            <v>คศ.1-14220-1</v>
          </cell>
          <cell r="C197">
            <v>15020</v>
          </cell>
        </row>
        <row r="198">
          <cell r="B198" t="str">
            <v>คศ.1-14220-1.5</v>
          </cell>
          <cell r="C198">
            <v>15440</v>
          </cell>
        </row>
        <row r="199">
          <cell r="B199" t="str">
            <v>คศ.1-14620-0</v>
          </cell>
          <cell r="C199">
            <v>14620</v>
          </cell>
        </row>
        <row r="200">
          <cell r="B200" t="str">
            <v>คศ.1-14620-0.5</v>
          </cell>
          <cell r="C200">
            <v>15020</v>
          </cell>
        </row>
        <row r="201">
          <cell r="B201" t="str">
            <v>คศ.1-14620-1</v>
          </cell>
          <cell r="C201">
            <v>15440</v>
          </cell>
        </row>
        <row r="202">
          <cell r="B202" t="str">
            <v>คศ.1-14620-1.5</v>
          </cell>
          <cell r="C202">
            <v>15840</v>
          </cell>
        </row>
        <row r="203">
          <cell r="B203" t="str">
            <v>คศ.1-15020-0</v>
          </cell>
          <cell r="C203">
            <v>15020</v>
          </cell>
        </row>
        <row r="204">
          <cell r="B204" t="str">
            <v>คศ.1-15020-0.5</v>
          </cell>
          <cell r="C204">
            <v>15440</v>
          </cell>
        </row>
        <row r="205">
          <cell r="B205" t="str">
            <v>คศ.1-15020-1</v>
          </cell>
          <cell r="C205">
            <v>15840</v>
          </cell>
        </row>
        <row r="206">
          <cell r="B206" t="str">
            <v>คศ.1-15020-1.5</v>
          </cell>
          <cell r="C206">
            <v>16260</v>
          </cell>
        </row>
        <row r="207">
          <cell r="B207" t="str">
            <v>คศ.1-15440-0</v>
          </cell>
          <cell r="C207">
            <v>15440</v>
          </cell>
        </row>
        <row r="208">
          <cell r="B208" t="str">
            <v>คศ.1-15440-0.5</v>
          </cell>
          <cell r="C208">
            <v>15840</v>
          </cell>
        </row>
        <row r="209">
          <cell r="B209" t="str">
            <v>คศ.1-15440-1</v>
          </cell>
          <cell r="C209">
            <v>16260</v>
          </cell>
        </row>
        <row r="210">
          <cell r="B210" t="str">
            <v>คศ.1-15440-1.5</v>
          </cell>
          <cell r="C210">
            <v>16670</v>
          </cell>
        </row>
        <row r="211">
          <cell r="B211" t="str">
            <v>คศ.1-15840-0</v>
          </cell>
          <cell r="C211">
            <v>15840</v>
          </cell>
        </row>
        <row r="212">
          <cell r="B212" t="str">
            <v>คศ.1-15840-0.5</v>
          </cell>
          <cell r="C212">
            <v>16260</v>
          </cell>
        </row>
        <row r="213">
          <cell r="B213" t="str">
            <v>คศ.1-15840-1</v>
          </cell>
          <cell r="C213">
            <v>16670</v>
          </cell>
        </row>
        <row r="214">
          <cell r="B214" t="str">
            <v>คศ.1-15840-1.5</v>
          </cell>
          <cell r="C214">
            <v>17070</v>
          </cell>
        </row>
        <row r="215">
          <cell r="B215" t="str">
            <v>คศ.1-16260-0</v>
          </cell>
          <cell r="C215">
            <v>16260</v>
          </cell>
        </row>
        <row r="216">
          <cell r="B216" t="str">
            <v>คศ.1-16260-0.5</v>
          </cell>
          <cell r="C216">
            <v>16670</v>
          </cell>
        </row>
        <row r="217">
          <cell r="B217" t="str">
            <v>คศ.1-16260-1</v>
          </cell>
          <cell r="C217">
            <v>17070</v>
          </cell>
        </row>
        <row r="218">
          <cell r="B218" t="str">
            <v>คศ.1-16260-1.5</v>
          </cell>
          <cell r="C218">
            <v>17490</v>
          </cell>
        </row>
        <row r="219">
          <cell r="B219" t="str">
            <v>คศ.1-16670-0</v>
          </cell>
          <cell r="C219">
            <v>16670</v>
          </cell>
        </row>
        <row r="220">
          <cell r="B220" t="str">
            <v>คศ.1-16670-0.5</v>
          </cell>
          <cell r="C220">
            <v>17070</v>
          </cell>
        </row>
        <row r="221">
          <cell r="B221" t="str">
            <v>คศ.1-16670-1</v>
          </cell>
          <cell r="C221">
            <v>17490</v>
          </cell>
        </row>
        <row r="222">
          <cell r="B222" t="str">
            <v>คศ.1-16670-1.5</v>
          </cell>
          <cell r="C222">
            <v>17910</v>
          </cell>
        </row>
        <row r="223">
          <cell r="B223" t="str">
            <v>คศ.1-17070-0</v>
          </cell>
          <cell r="C223">
            <v>17070</v>
          </cell>
        </row>
        <row r="224">
          <cell r="B224" t="str">
            <v>คศ.1-17070-0.5</v>
          </cell>
          <cell r="C224">
            <v>17490</v>
          </cell>
        </row>
        <row r="225">
          <cell r="B225" t="str">
            <v>คศ.1-17070-1</v>
          </cell>
          <cell r="C225">
            <v>17910</v>
          </cell>
        </row>
        <row r="226">
          <cell r="B226" t="str">
            <v>คศ.1-17070-1.5</v>
          </cell>
          <cell r="C226">
            <v>18270</v>
          </cell>
        </row>
        <row r="227">
          <cell r="B227" t="str">
            <v>คศ.1-17490-0</v>
          </cell>
          <cell r="C227">
            <v>17490</v>
          </cell>
        </row>
        <row r="228">
          <cell r="B228" t="str">
            <v>คศ.1-17490-0.5</v>
          </cell>
          <cell r="C228">
            <v>17910</v>
          </cell>
        </row>
        <row r="229">
          <cell r="B229" t="str">
            <v>คศ.1-17490-1</v>
          </cell>
          <cell r="C229">
            <v>18270</v>
          </cell>
        </row>
        <row r="230">
          <cell r="B230" t="str">
            <v>คศ.1-17490-1.5</v>
          </cell>
          <cell r="C230">
            <v>18690</v>
          </cell>
        </row>
        <row r="231">
          <cell r="B231" t="str">
            <v>คศ.1-17910-0</v>
          </cell>
          <cell r="C231">
            <v>17910</v>
          </cell>
        </row>
        <row r="232">
          <cell r="B232" t="str">
            <v>คศ.1-17910-0.5</v>
          </cell>
          <cell r="C232">
            <v>18270</v>
          </cell>
        </row>
        <row r="233">
          <cell r="B233" t="str">
            <v>คศ.1-17910-1</v>
          </cell>
          <cell r="C233">
            <v>18690</v>
          </cell>
        </row>
        <row r="234">
          <cell r="B234" t="str">
            <v>คศ.1-17910-1.5</v>
          </cell>
          <cell r="C234">
            <v>19100</v>
          </cell>
        </row>
        <row r="235">
          <cell r="B235" t="str">
            <v>คศ.1-18270-0</v>
          </cell>
          <cell r="C235">
            <v>18270</v>
          </cell>
        </row>
        <row r="236">
          <cell r="B236" t="str">
            <v>คศ.1-18270-0.5</v>
          </cell>
          <cell r="C236">
            <v>18690</v>
          </cell>
        </row>
        <row r="237">
          <cell r="B237" t="str">
            <v>คศ.1-18270-1</v>
          </cell>
          <cell r="C237">
            <v>19100</v>
          </cell>
        </row>
        <row r="238">
          <cell r="B238" t="str">
            <v>คศ.1-18270-1.5</v>
          </cell>
          <cell r="C238">
            <v>19510</v>
          </cell>
        </row>
        <row r="239">
          <cell r="B239" t="str">
            <v>คศ.1-18690-0</v>
          </cell>
          <cell r="C239">
            <v>18690</v>
          </cell>
        </row>
        <row r="240">
          <cell r="B240" t="str">
            <v>คศ.1-18690-0.5</v>
          </cell>
          <cell r="C240">
            <v>19100</v>
          </cell>
        </row>
        <row r="241">
          <cell r="B241" t="str">
            <v>คศ.1-18690-1</v>
          </cell>
          <cell r="C241">
            <v>19510</v>
          </cell>
        </row>
        <row r="242">
          <cell r="B242" t="str">
            <v>คศ.1-18690-1.5</v>
          </cell>
          <cell r="C242">
            <v>19920</v>
          </cell>
        </row>
        <row r="243">
          <cell r="B243" t="str">
            <v>คศ.1-19100-0</v>
          </cell>
          <cell r="C243">
            <v>19100</v>
          </cell>
        </row>
        <row r="244">
          <cell r="B244" t="str">
            <v>คศ.1-19100-0.5</v>
          </cell>
          <cell r="C244">
            <v>19510</v>
          </cell>
        </row>
        <row r="245">
          <cell r="B245" t="str">
            <v>คศ.1-19100-1</v>
          </cell>
          <cell r="C245">
            <v>19920</v>
          </cell>
        </row>
        <row r="246">
          <cell r="B246" t="str">
            <v>คศ.1-19100-1.5</v>
          </cell>
          <cell r="C246">
            <v>20320</v>
          </cell>
        </row>
        <row r="247">
          <cell r="B247" t="str">
            <v>คศ.1-19510-0</v>
          </cell>
          <cell r="C247">
            <v>19510</v>
          </cell>
        </row>
        <row r="248">
          <cell r="B248" t="str">
            <v>คศ.1-19510-0.5</v>
          </cell>
          <cell r="C248">
            <v>19920</v>
          </cell>
        </row>
        <row r="249">
          <cell r="B249" t="str">
            <v>คศ.1-19510-1</v>
          </cell>
          <cell r="C249">
            <v>20320</v>
          </cell>
        </row>
        <row r="250">
          <cell r="B250" t="str">
            <v>คศ.1-19510-1.5</v>
          </cell>
          <cell r="C250">
            <v>20740</v>
          </cell>
        </row>
        <row r="251">
          <cell r="B251" t="str">
            <v>คศ.1-19920-0</v>
          </cell>
          <cell r="C251">
            <v>19920</v>
          </cell>
        </row>
        <row r="252">
          <cell r="B252" t="str">
            <v>คศ.1-19920-0.5</v>
          </cell>
          <cell r="C252">
            <v>20320</v>
          </cell>
        </row>
        <row r="253">
          <cell r="B253" t="str">
            <v>คศ.1-19920-1</v>
          </cell>
          <cell r="C253">
            <v>20740</v>
          </cell>
        </row>
        <row r="254">
          <cell r="B254" t="str">
            <v>คศ.1-19920-1.5</v>
          </cell>
          <cell r="C254">
            <v>21150</v>
          </cell>
        </row>
        <row r="255">
          <cell r="B255" t="str">
            <v>คศ.1-20320-0</v>
          </cell>
          <cell r="C255">
            <v>20320</v>
          </cell>
        </row>
        <row r="256">
          <cell r="B256" t="str">
            <v>คศ.1-20320-0.5</v>
          </cell>
          <cell r="C256">
            <v>20740</v>
          </cell>
        </row>
        <row r="257">
          <cell r="B257" t="str">
            <v>คศ.1-20320-1</v>
          </cell>
          <cell r="C257">
            <v>21150</v>
          </cell>
        </row>
        <row r="258">
          <cell r="B258" t="str">
            <v>คศ.1-20320-1.5</v>
          </cell>
          <cell r="C258">
            <v>21570</v>
          </cell>
        </row>
        <row r="259">
          <cell r="B259" t="str">
            <v>คศ.1-20740-0</v>
          </cell>
          <cell r="C259">
            <v>20740</v>
          </cell>
        </row>
        <row r="260">
          <cell r="B260" t="str">
            <v>คศ.1-20740-0.5</v>
          </cell>
          <cell r="C260">
            <v>21150</v>
          </cell>
        </row>
        <row r="261">
          <cell r="B261" t="str">
            <v>คศ.1-20740-1</v>
          </cell>
          <cell r="C261">
            <v>21570</v>
          </cell>
        </row>
        <row r="262">
          <cell r="B262" t="str">
            <v>คศ.1-20740-1.5</v>
          </cell>
          <cell r="C262">
            <v>22000</v>
          </cell>
        </row>
        <row r="263">
          <cell r="B263" t="str">
            <v>คศ.1-21150-0</v>
          </cell>
          <cell r="C263">
            <v>21150</v>
          </cell>
        </row>
        <row r="264">
          <cell r="B264" t="str">
            <v>คศ.1-21150-0.5</v>
          </cell>
          <cell r="C264">
            <v>21570</v>
          </cell>
        </row>
        <row r="265">
          <cell r="B265" t="str">
            <v>คศ.1-21150-1</v>
          </cell>
          <cell r="C265">
            <v>22000</v>
          </cell>
        </row>
        <row r="266">
          <cell r="B266" t="str">
            <v>คศ.1-21150-1.5</v>
          </cell>
          <cell r="C266">
            <v>22450</v>
          </cell>
        </row>
        <row r="267">
          <cell r="B267" t="str">
            <v>คศ.1-21570-0</v>
          </cell>
          <cell r="C267">
            <v>21570</v>
          </cell>
        </row>
        <row r="268">
          <cell r="B268" t="str">
            <v>คศ.1-21570-0.5</v>
          </cell>
          <cell r="C268">
            <v>22000</v>
          </cell>
        </row>
        <row r="269">
          <cell r="B269" t="str">
            <v>คศ.1-21570-1</v>
          </cell>
          <cell r="C269">
            <v>22450</v>
          </cell>
        </row>
        <row r="270">
          <cell r="B270" t="str">
            <v>คศ.1-21570-1.5</v>
          </cell>
          <cell r="C270">
            <v>22890</v>
          </cell>
        </row>
        <row r="271">
          <cell r="B271" t="str">
            <v>คศ.1-22000-0</v>
          </cell>
          <cell r="C271">
            <v>22000</v>
          </cell>
        </row>
        <row r="272">
          <cell r="B272" t="str">
            <v>คศ.1-22000-0.5</v>
          </cell>
          <cell r="C272">
            <v>22450</v>
          </cell>
        </row>
        <row r="273">
          <cell r="B273" t="str">
            <v>คศ.1-22000-1</v>
          </cell>
          <cell r="C273">
            <v>22890</v>
          </cell>
        </row>
        <row r="274">
          <cell r="B274" t="str">
            <v>คศ.1-22000-1.5</v>
          </cell>
          <cell r="C274">
            <v>23360</v>
          </cell>
        </row>
        <row r="275">
          <cell r="B275" t="str">
            <v>คศ.1-22450-0</v>
          </cell>
          <cell r="C275">
            <v>22450</v>
          </cell>
        </row>
        <row r="276">
          <cell r="B276" t="str">
            <v>คศ.1-22450-0.5</v>
          </cell>
          <cell r="C276">
            <v>22890</v>
          </cell>
        </row>
        <row r="277">
          <cell r="B277" t="str">
            <v>คศ.1-22450-1</v>
          </cell>
          <cell r="C277">
            <v>23360</v>
          </cell>
        </row>
        <row r="278">
          <cell r="B278" t="str">
            <v>คศ.1-22450-1.5</v>
          </cell>
          <cell r="C278">
            <v>23810</v>
          </cell>
        </row>
        <row r="279">
          <cell r="B279" t="str">
            <v>คศ.1-22890-0</v>
          </cell>
          <cell r="C279">
            <v>22890</v>
          </cell>
        </row>
        <row r="280">
          <cell r="B280" t="str">
            <v>คศ.1-22890-0.5</v>
          </cell>
          <cell r="C280">
            <v>23360</v>
          </cell>
        </row>
        <row r="281">
          <cell r="B281" t="str">
            <v>คศ.1-22890-1</v>
          </cell>
          <cell r="C281">
            <v>23810</v>
          </cell>
        </row>
        <row r="282">
          <cell r="B282" t="str">
            <v>คศ.1-22890-1.5</v>
          </cell>
          <cell r="C282">
            <v>24290</v>
          </cell>
        </row>
        <row r="283">
          <cell r="B283" t="str">
            <v>คศ.1-23360-0</v>
          </cell>
          <cell r="C283">
            <v>23360</v>
          </cell>
        </row>
        <row r="284">
          <cell r="B284" t="str">
            <v>คศ.1-23360-0.5</v>
          </cell>
          <cell r="C284">
            <v>23810</v>
          </cell>
        </row>
        <row r="285">
          <cell r="B285" t="str">
            <v>คศ.1-23360-1</v>
          </cell>
          <cell r="C285">
            <v>24290</v>
          </cell>
        </row>
        <row r="286">
          <cell r="B286" t="str">
            <v>คศ.1-23360-1.5</v>
          </cell>
          <cell r="C286">
            <v>24750</v>
          </cell>
        </row>
        <row r="287">
          <cell r="B287" t="str">
            <v>คศ.1-23810-0</v>
          </cell>
          <cell r="C287">
            <v>23810</v>
          </cell>
        </row>
        <row r="288">
          <cell r="B288" t="str">
            <v>คศ.1-23810-0.5</v>
          </cell>
          <cell r="C288">
            <v>24290</v>
          </cell>
        </row>
        <row r="289">
          <cell r="B289" t="str">
            <v>คศ.1-23810-1</v>
          </cell>
          <cell r="C289">
            <v>24750</v>
          </cell>
        </row>
        <row r="290">
          <cell r="B290" t="str">
            <v>คศ.1-23810-1.5</v>
          </cell>
          <cell r="C290">
            <v>25240</v>
          </cell>
        </row>
        <row r="291">
          <cell r="B291" t="str">
            <v>คศ.1-24290-0</v>
          </cell>
          <cell r="C291">
            <v>24290</v>
          </cell>
        </row>
        <row r="292">
          <cell r="B292" t="str">
            <v>คศ.1-24290-0.5</v>
          </cell>
          <cell r="C292">
            <v>24750</v>
          </cell>
        </row>
        <row r="293">
          <cell r="B293" t="str">
            <v>คศ.1-24290-1</v>
          </cell>
          <cell r="C293">
            <v>25240</v>
          </cell>
        </row>
        <row r="294">
          <cell r="B294" t="str">
            <v>คศ.1-24290-1.5</v>
          </cell>
          <cell r="C294">
            <v>25730</v>
          </cell>
        </row>
        <row r="295">
          <cell r="B295" t="str">
            <v>คศ.1-24750-0</v>
          </cell>
          <cell r="C295">
            <v>24750</v>
          </cell>
        </row>
        <row r="296">
          <cell r="B296" t="str">
            <v>คศ.1-24750-0.5</v>
          </cell>
          <cell r="C296">
            <v>25240</v>
          </cell>
        </row>
        <row r="297">
          <cell r="B297" t="str">
            <v>คศ.1-24750-1</v>
          </cell>
          <cell r="C297">
            <v>25730</v>
          </cell>
        </row>
        <row r="298">
          <cell r="B298" t="str">
            <v>คศ.1-24750-1.5</v>
          </cell>
          <cell r="C298">
            <v>26210</v>
          </cell>
        </row>
        <row r="299">
          <cell r="B299" t="str">
            <v>คศ.1-25240-0</v>
          </cell>
          <cell r="C299">
            <v>25240</v>
          </cell>
        </row>
        <row r="300">
          <cell r="B300" t="str">
            <v>คศ.1-25240-0.5</v>
          </cell>
          <cell r="C300">
            <v>25730</v>
          </cell>
        </row>
        <row r="301">
          <cell r="B301" t="str">
            <v>คศ.1-25240-1</v>
          </cell>
          <cell r="C301">
            <v>26210</v>
          </cell>
        </row>
        <row r="302">
          <cell r="B302" t="str">
            <v>คศ.1-25240-1.5</v>
          </cell>
          <cell r="C302">
            <v>26720</v>
          </cell>
        </row>
        <row r="303">
          <cell r="B303" t="str">
            <v>คศ.1-25730-0</v>
          </cell>
          <cell r="C303">
            <v>25730</v>
          </cell>
        </row>
        <row r="304">
          <cell r="B304" t="str">
            <v>คศ.1-25730-0.5</v>
          </cell>
          <cell r="C304">
            <v>26210</v>
          </cell>
        </row>
        <row r="305">
          <cell r="B305" t="str">
            <v>คศ.1-25730-1</v>
          </cell>
          <cell r="C305">
            <v>26720</v>
          </cell>
        </row>
        <row r="306">
          <cell r="B306" t="str">
            <v>คศ.1-25730-1.5</v>
          </cell>
          <cell r="C306">
            <v>27210</v>
          </cell>
        </row>
        <row r="307">
          <cell r="B307" t="str">
            <v>คศ.1-26210-0</v>
          </cell>
          <cell r="C307">
            <v>26210</v>
          </cell>
        </row>
        <row r="308">
          <cell r="B308" t="str">
            <v>คศ.1-26210-0.5</v>
          </cell>
          <cell r="C308">
            <v>26720</v>
          </cell>
        </row>
        <row r="309">
          <cell r="B309" t="str">
            <v>คศ.1-26210-1</v>
          </cell>
          <cell r="C309">
            <v>27210</v>
          </cell>
        </row>
        <row r="310">
          <cell r="B310" t="str">
            <v>คศ.1-26210-1.5</v>
          </cell>
          <cell r="C310">
            <v>27710</v>
          </cell>
        </row>
        <row r="311">
          <cell r="B311" t="str">
            <v>คศ.1-26720-0</v>
          </cell>
          <cell r="C311">
            <v>26720</v>
          </cell>
        </row>
        <row r="312">
          <cell r="B312" t="str">
            <v>คศ.1-26720-0.5</v>
          </cell>
          <cell r="C312">
            <v>27210</v>
          </cell>
        </row>
        <row r="313">
          <cell r="B313" t="str">
            <v>คศ.1-26720-1</v>
          </cell>
          <cell r="C313">
            <v>27710</v>
          </cell>
        </row>
        <row r="314">
          <cell r="B314" t="str">
            <v>คศ.1-26720-1.5</v>
          </cell>
          <cell r="C314">
            <v>28210</v>
          </cell>
        </row>
        <row r="315">
          <cell r="B315" t="str">
            <v>คศ.1-27210-0</v>
          </cell>
          <cell r="C315">
            <v>27210</v>
          </cell>
        </row>
        <row r="316">
          <cell r="B316" t="str">
            <v>คศ.1-27210-0.5</v>
          </cell>
          <cell r="C316">
            <v>27710</v>
          </cell>
        </row>
        <row r="317">
          <cell r="B317" t="str">
            <v>คศ.1-27210-1</v>
          </cell>
          <cell r="C317">
            <v>28210</v>
          </cell>
        </row>
        <row r="318">
          <cell r="B318" t="str">
            <v>คศ.1-27210-1.5</v>
          </cell>
          <cell r="C318">
            <v>28710</v>
          </cell>
        </row>
        <row r="319">
          <cell r="B319" t="str">
            <v>คศ.1-27710-0</v>
          </cell>
          <cell r="C319">
            <v>27710</v>
          </cell>
        </row>
        <row r="320">
          <cell r="B320" t="str">
            <v>คศ.1-27710-0.5</v>
          </cell>
          <cell r="C320">
            <v>28210</v>
          </cell>
        </row>
        <row r="321">
          <cell r="B321" t="str">
            <v>คศ.1-27710-1</v>
          </cell>
          <cell r="C321">
            <v>28710</v>
          </cell>
        </row>
        <row r="322">
          <cell r="B322" t="str">
            <v>คศ.1-27710-1.5</v>
          </cell>
          <cell r="C322">
            <v>29190</v>
          </cell>
        </row>
        <row r="323">
          <cell r="B323" t="str">
            <v>คศ.1-28210-0</v>
          </cell>
          <cell r="C323">
            <v>28210</v>
          </cell>
        </row>
        <row r="324">
          <cell r="B324" t="str">
            <v>คศ.1-28210-0.5</v>
          </cell>
          <cell r="C324">
            <v>28710</v>
          </cell>
        </row>
        <row r="325">
          <cell r="B325" t="str">
            <v>คศ.1-28210-1</v>
          </cell>
          <cell r="C325">
            <v>29190</v>
          </cell>
        </row>
        <row r="326">
          <cell r="B326" t="str">
            <v>คศ.1-28210-1.5</v>
          </cell>
          <cell r="C326">
            <v>29700</v>
          </cell>
        </row>
        <row r="327">
          <cell r="B327" t="str">
            <v>คศ.1-28710-0</v>
          </cell>
          <cell r="C327">
            <v>28710</v>
          </cell>
        </row>
        <row r="328">
          <cell r="B328" t="str">
            <v>คศ.1-28710-0.5</v>
          </cell>
          <cell r="C328">
            <v>29190</v>
          </cell>
        </row>
        <row r="329">
          <cell r="B329" t="str">
            <v>คศ.1-28710-1</v>
          </cell>
          <cell r="C329">
            <v>29700</v>
          </cell>
        </row>
        <row r="330">
          <cell r="B330" t="str">
            <v>คศ.1-28710-1.5</v>
          </cell>
          <cell r="C330">
            <v>30190</v>
          </cell>
        </row>
        <row r="331">
          <cell r="B331" t="str">
            <v>คศ.1-29190-0</v>
          </cell>
          <cell r="C331">
            <v>29190</v>
          </cell>
        </row>
        <row r="332">
          <cell r="B332" t="str">
            <v>คศ.1-29190-0.5</v>
          </cell>
          <cell r="C332">
            <v>29700</v>
          </cell>
        </row>
        <row r="333">
          <cell r="B333" t="str">
            <v>คศ.1-29190-1</v>
          </cell>
          <cell r="C333">
            <v>30190</v>
          </cell>
        </row>
        <row r="334">
          <cell r="B334" t="str">
            <v>คศ.1-29190-1.5</v>
          </cell>
          <cell r="C334">
            <v>30710</v>
          </cell>
        </row>
        <row r="335">
          <cell r="B335" t="str">
            <v>คศ.1-29700-0</v>
          </cell>
          <cell r="C335">
            <v>29700</v>
          </cell>
        </row>
        <row r="336">
          <cell r="B336" t="str">
            <v>คศ.1-29700-0.5</v>
          </cell>
          <cell r="C336">
            <v>30190</v>
          </cell>
        </row>
        <row r="337">
          <cell r="B337" t="str">
            <v>คศ.1-29700-1</v>
          </cell>
          <cell r="C337">
            <v>30710</v>
          </cell>
        </row>
        <row r="338">
          <cell r="B338" t="str">
            <v>คศ.1-29700-1.5</v>
          </cell>
          <cell r="C338">
            <v>31190</v>
          </cell>
        </row>
        <row r="339">
          <cell r="B339" t="str">
            <v>คศ.1-30190-0</v>
          </cell>
          <cell r="C339">
            <v>30190</v>
          </cell>
        </row>
        <row r="340">
          <cell r="B340" t="str">
            <v>คศ.1-30190-0.5</v>
          </cell>
          <cell r="C340">
            <v>30710</v>
          </cell>
        </row>
        <row r="341">
          <cell r="B341" t="str">
            <v>คศ.1-30190-1</v>
          </cell>
          <cell r="C341">
            <v>31190</v>
          </cell>
        </row>
        <row r="342">
          <cell r="B342" t="str">
            <v>คศ.1-30190-1.5</v>
          </cell>
          <cell r="C342" t="str">
            <v>ตรวจสอบ</v>
          </cell>
        </row>
        <row r="343">
          <cell r="B343" t="str">
            <v>คศ.1-30710-0</v>
          </cell>
          <cell r="C343">
            <v>30710</v>
          </cell>
        </row>
        <row r="344">
          <cell r="B344" t="str">
            <v>คศ.1-30710-0.5</v>
          </cell>
          <cell r="C344">
            <v>31190</v>
          </cell>
        </row>
        <row r="345">
          <cell r="B345" t="str">
            <v>คศ.1-30710-1</v>
          </cell>
          <cell r="C345" t="str">
            <v>ตรวจสอบ</v>
          </cell>
        </row>
        <row r="346">
          <cell r="B346" t="str">
            <v>คศ.1-30710-1.5</v>
          </cell>
          <cell r="C346" t="str">
            <v>ตรวจสอบ</v>
          </cell>
        </row>
        <row r="347">
          <cell r="B347" t="str">
            <v>คศ.1-31190-0</v>
          </cell>
          <cell r="C347">
            <v>31190</v>
          </cell>
        </row>
        <row r="348">
          <cell r="B348" t="str">
            <v>คศ.1-31190-0.5</v>
          </cell>
          <cell r="C348" t="str">
            <v>ตรวจสอบ</v>
          </cell>
        </row>
        <row r="349">
          <cell r="B349" t="str">
            <v>คศ.1-31190-1</v>
          </cell>
          <cell r="C349" t="str">
            <v>ตรวจสอบ</v>
          </cell>
        </row>
        <row r="350">
          <cell r="B350" t="str">
            <v>คศ.1-31190-1.5</v>
          </cell>
          <cell r="C350" t="str">
            <v>ตรวจสอบ</v>
          </cell>
        </row>
        <row r="351">
          <cell r="B351" t="str">
            <v>คศ.2-13160-0</v>
          </cell>
          <cell r="C351">
            <v>13160</v>
          </cell>
        </row>
        <row r="352">
          <cell r="B352" t="str">
            <v>คศ.2-13160-0.5</v>
          </cell>
          <cell r="C352">
            <v>13530</v>
          </cell>
        </row>
        <row r="353">
          <cell r="B353" t="str">
            <v>คศ.2-13160-1</v>
          </cell>
          <cell r="C353">
            <v>13910</v>
          </cell>
        </row>
        <row r="354">
          <cell r="B354" t="str">
            <v>คศ.2-13160-1.5</v>
          </cell>
          <cell r="C354">
            <v>14300</v>
          </cell>
        </row>
        <row r="355">
          <cell r="B355" t="str">
            <v>คศ.2-13530-0</v>
          </cell>
          <cell r="C355">
            <v>13530</v>
          </cell>
        </row>
        <row r="356">
          <cell r="B356" t="str">
            <v>คศ.2-13530-0.5</v>
          </cell>
          <cell r="C356">
            <v>13910</v>
          </cell>
        </row>
        <row r="357">
          <cell r="B357" t="str">
            <v>คศ.2-13530-1</v>
          </cell>
          <cell r="C357">
            <v>14300</v>
          </cell>
        </row>
        <row r="358">
          <cell r="B358" t="str">
            <v>คศ.2-13530-1.5</v>
          </cell>
          <cell r="C358">
            <v>14660</v>
          </cell>
        </row>
        <row r="359">
          <cell r="B359" t="str">
            <v>คศ.2-13910-0</v>
          </cell>
          <cell r="C359">
            <v>13910</v>
          </cell>
        </row>
        <row r="360">
          <cell r="B360" t="str">
            <v>คศ.2-13910-0.5</v>
          </cell>
          <cell r="C360">
            <v>14300</v>
          </cell>
        </row>
        <row r="361">
          <cell r="B361" t="str">
            <v>คศ.2-13910-1</v>
          </cell>
          <cell r="C361">
            <v>14660</v>
          </cell>
        </row>
        <row r="362">
          <cell r="B362" t="str">
            <v>คศ.2-13910-1.5</v>
          </cell>
          <cell r="C362">
            <v>15050</v>
          </cell>
        </row>
        <row r="363">
          <cell r="B363" t="str">
            <v>คศ.2-14300-0</v>
          </cell>
          <cell r="C363">
            <v>14300</v>
          </cell>
        </row>
        <row r="364">
          <cell r="B364" t="str">
            <v>คศ.2-14300-0.5</v>
          </cell>
          <cell r="C364">
            <v>14660</v>
          </cell>
        </row>
        <row r="365">
          <cell r="B365" t="str">
            <v>คศ.2-14300-1</v>
          </cell>
          <cell r="C365">
            <v>15050</v>
          </cell>
        </row>
        <row r="366">
          <cell r="B366" t="str">
            <v>คศ.2-14300-1.5</v>
          </cell>
          <cell r="C366">
            <v>15430</v>
          </cell>
        </row>
        <row r="367">
          <cell r="B367" t="str">
            <v>คศ.2-14660-0</v>
          </cell>
          <cell r="C367">
            <v>14660</v>
          </cell>
        </row>
        <row r="368">
          <cell r="B368" t="str">
            <v>คศ.2-14660-0.5</v>
          </cell>
          <cell r="C368">
            <v>15050</v>
          </cell>
        </row>
        <row r="369">
          <cell r="B369" t="str">
            <v>คศ.2-14660-1</v>
          </cell>
          <cell r="C369">
            <v>15430</v>
          </cell>
        </row>
        <row r="370">
          <cell r="B370" t="str">
            <v>คศ.2-14660-1.5</v>
          </cell>
          <cell r="C370">
            <v>15800</v>
          </cell>
        </row>
        <row r="371">
          <cell r="B371" t="str">
            <v>คศ.2-15050-0</v>
          </cell>
          <cell r="C371">
            <v>15050</v>
          </cell>
        </row>
        <row r="372">
          <cell r="B372" t="str">
            <v>คศ.2-15050-0.5</v>
          </cell>
          <cell r="C372">
            <v>15430</v>
          </cell>
        </row>
        <row r="373">
          <cell r="B373" t="str">
            <v>คศ.2-15050-1</v>
          </cell>
          <cell r="C373">
            <v>15800</v>
          </cell>
        </row>
        <row r="374">
          <cell r="B374" t="str">
            <v>คศ.2-15050-1.5</v>
          </cell>
          <cell r="C374">
            <v>16190</v>
          </cell>
        </row>
        <row r="375">
          <cell r="B375" t="str">
            <v>คศ.2-15430-0</v>
          </cell>
          <cell r="C375">
            <v>15430</v>
          </cell>
        </row>
        <row r="376">
          <cell r="B376" t="str">
            <v>คศ.2-15430-0.5</v>
          </cell>
          <cell r="C376">
            <v>15800</v>
          </cell>
        </row>
        <row r="377">
          <cell r="B377" t="str">
            <v>คศ.2-15430-1</v>
          </cell>
          <cell r="C377">
            <v>16190</v>
          </cell>
        </row>
        <row r="378">
          <cell r="B378" t="str">
            <v>คศ.2-15430-1.5</v>
          </cell>
          <cell r="C378">
            <v>17970</v>
          </cell>
        </row>
        <row r="379">
          <cell r="B379" t="str">
            <v>คศ.2-15800-0</v>
          </cell>
          <cell r="C379">
            <v>15800</v>
          </cell>
        </row>
        <row r="380">
          <cell r="B380" t="str">
            <v>คศ.2-15800-0.5</v>
          </cell>
          <cell r="C380">
            <v>16190</v>
          </cell>
        </row>
        <row r="381">
          <cell r="B381" t="str">
            <v>คศ.2-15800-1</v>
          </cell>
          <cell r="C381">
            <v>17970</v>
          </cell>
        </row>
        <row r="382">
          <cell r="B382" t="str">
            <v>คศ.2-15800-1.5</v>
          </cell>
          <cell r="C382">
            <v>18470</v>
          </cell>
        </row>
        <row r="383">
          <cell r="B383" t="str">
            <v>คศ.2-16190-0</v>
          </cell>
          <cell r="C383">
            <v>16190</v>
          </cell>
        </row>
        <row r="384">
          <cell r="B384" t="str">
            <v>คศ.2-16190-0.5</v>
          </cell>
          <cell r="C384">
            <v>17970</v>
          </cell>
        </row>
        <row r="385">
          <cell r="B385" t="str">
            <v>คศ.2-16190-1</v>
          </cell>
          <cell r="C385">
            <v>18470</v>
          </cell>
        </row>
        <row r="386">
          <cell r="B386" t="str">
            <v>คศ.2-16190-1.5</v>
          </cell>
          <cell r="C386">
            <v>18970</v>
          </cell>
        </row>
        <row r="387">
          <cell r="B387" t="str">
            <v>คศ.2-17970-0</v>
          </cell>
          <cell r="C387">
            <v>17970</v>
          </cell>
        </row>
        <row r="388">
          <cell r="B388" t="str">
            <v>คศ.2-17970-0.5</v>
          </cell>
          <cell r="C388">
            <v>18470</v>
          </cell>
        </row>
        <row r="389">
          <cell r="B389" t="str">
            <v>คศ.2-17970-1</v>
          </cell>
          <cell r="C389">
            <v>18970</v>
          </cell>
        </row>
        <row r="390">
          <cell r="B390" t="str">
            <v>คศ.2-17970-1.5</v>
          </cell>
          <cell r="C390">
            <v>19460</v>
          </cell>
        </row>
        <row r="391">
          <cell r="B391" t="str">
            <v>คศ.2-18470-0</v>
          </cell>
          <cell r="C391">
            <v>18470</v>
          </cell>
        </row>
        <row r="392">
          <cell r="B392" t="str">
            <v>คศ.2-18470-0.5</v>
          </cell>
          <cell r="C392">
            <v>18970</v>
          </cell>
        </row>
        <row r="393">
          <cell r="B393" t="str">
            <v>คศ.2-18470-1</v>
          </cell>
          <cell r="C393">
            <v>19460</v>
          </cell>
        </row>
        <row r="394">
          <cell r="B394" t="str">
            <v>คศ.2-18470-1.5</v>
          </cell>
          <cell r="C394">
            <v>19950</v>
          </cell>
        </row>
        <row r="395">
          <cell r="B395" t="str">
            <v>คศ.2-18970-0</v>
          </cell>
          <cell r="C395">
            <v>18970</v>
          </cell>
        </row>
        <row r="396">
          <cell r="B396" t="str">
            <v>คศ.2-18970-0.5</v>
          </cell>
          <cell r="C396">
            <v>19460</v>
          </cell>
        </row>
        <row r="397">
          <cell r="B397" t="str">
            <v>คศ.2-18970-1</v>
          </cell>
          <cell r="C397">
            <v>19950</v>
          </cell>
        </row>
        <row r="398">
          <cell r="B398" t="str">
            <v>คศ.2-18970-1.5</v>
          </cell>
          <cell r="C398">
            <v>20470</v>
          </cell>
        </row>
        <row r="399">
          <cell r="B399" t="str">
            <v>คศ.2-19460-0</v>
          </cell>
          <cell r="C399">
            <v>19460</v>
          </cell>
        </row>
        <row r="400">
          <cell r="B400" t="str">
            <v>คศ.2-19460-0.5</v>
          </cell>
          <cell r="C400">
            <v>19950</v>
          </cell>
        </row>
        <row r="401">
          <cell r="B401" t="str">
            <v>คศ.2-19460-1</v>
          </cell>
          <cell r="C401">
            <v>20470</v>
          </cell>
        </row>
        <row r="402">
          <cell r="B402" t="str">
            <v>คศ.2-19460-1.5</v>
          </cell>
          <cell r="C402">
            <v>20960</v>
          </cell>
        </row>
        <row r="403">
          <cell r="B403" t="str">
            <v>คศ.2-19950-0</v>
          </cell>
          <cell r="C403">
            <v>19950</v>
          </cell>
        </row>
        <row r="404">
          <cell r="B404" t="str">
            <v>คศ.2-19950-0.5</v>
          </cell>
          <cell r="C404">
            <v>20470</v>
          </cell>
        </row>
        <row r="405">
          <cell r="B405" t="str">
            <v>คศ.2-19950-1</v>
          </cell>
          <cell r="C405">
            <v>20960</v>
          </cell>
        </row>
        <row r="406">
          <cell r="B406" t="str">
            <v>คศ.2-19950-1.5</v>
          </cell>
          <cell r="C406">
            <v>21460</v>
          </cell>
        </row>
        <row r="407">
          <cell r="B407" t="str">
            <v>คศ.2-20470-0</v>
          </cell>
          <cell r="C407">
            <v>20470</v>
          </cell>
        </row>
        <row r="408">
          <cell r="B408" t="str">
            <v>คศ.2-20470-0.5</v>
          </cell>
          <cell r="C408">
            <v>20960</v>
          </cell>
        </row>
        <row r="409">
          <cell r="B409" t="str">
            <v>คศ.2-20470-1</v>
          </cell>
          <cell r="C409">
            <v>21460</v>
          </cell>
        </row>
        <row r="410">
          <cell r="B410" t="str">
            <v>คศ.2-20470-1.5</v>
          </cell>
          <cell r="C410">
            <v>21950</v>
          </cell>
        </row>
        <row r="411">
          <cell r="B411" t="str">
            <v>คศ.2-20960-0</v>
          </cell>
          <cell r="C411">
            <v>20960</v>
          </cell>
        </row>
        <row r="412">
          <cell r="B412" t="str">
            <v>คศ.2-20960-0.5</v>
          </cell>
          <cell r="C412">
            <v>21460</v>
          </cell>
        </row>
        <row r="413">
          <cell r="B413" t="str">
            <v>คศ.2-20960-1</v>
          </cell>
          <cell r="C413">
            <v>21950</v>
          </cell>
        </row>
        <row r="414">
          <cell r="B414" t="str">
            <v>คศ.2-20960-1.5</v>
          </cell>
          <cell r="C414">
            <v>22460</v>
          </cell>
        </row>
        <row r="415">
          <cell r="B415" t="str">
            <v>คศ.2-21460-0</v>
          </cell>
          <cell r="C415">
            <v>21460</v>
          </cell>
        </row>
        <row r="416">
          <cell r="B416" t="str">
            <v>คศ.2-21460-0.5</v>
          </cell>
          <cell r="C416">
            <v>21950</v>
          </cell>
        </row>
        <row r="417">
          <cell r="B417" t="str">
            <v>คศ.2-21460-1</v>
          </cell>
          <cell r="C417">
            <v>22460</v>
          </cell>
        </row>
        <row r="418">
          <cell r="B418" t="str">
            <v>คศ.2-21460-1.5</v>
          </cell>
          <cell r="C418">
            <v>22940</v>
          </cell>
        </row>
        <row r="419">
          <cell r="B419" t="str">
            <v>คศ.2-21950-0</v>
          </cell>
          <cell r="C419">
            <v>21950</v>
          </cell>
        </row>
        <row r="420">
          <cell r="B420" t="str">
            <v>คศ.2-21950-0.5</v>
          </cell>
          <cell r="C420">
            <v>22460</v>
          </cell>
        </row>
        <row r="421">
          <cell r="B421" t="str">
            <v>คศ.2-21950-1</v>
          </cell>
          <cell r="C421">
            <v>22940</v>
          </cell>
        </row>
        <row r="422">
          <cell r="B422" t="str">
            <v>คศ.2-21950-1.5</v>
          </cell>
          <cell r="C422">
            <v>23450</v>
          </cell>
        </row>
        <row r="423">
          <cell r="B423" t="str">
            <v>คศ.2-22460-0</v>
          </cell>
          <cell r="C423">
            <v>22460</v>
          </cell>
        </row>
        <row r="424">
          <cell r="B424" t="str">
            <v>คศ.2-22460-0.5</v>
          </cell>
          <cell r="C424">
            <v>22940</v>
          </cell>
        </row>
        <row r="425">
          <cell r="B425" t="str">
            <v>คศ.2-22460-1</v>
          </cell>
          <cell r="C425">
            <v>23450</v>
          </cell>
        </row>
        <row r="426">
          <cell r="B426" t="str">
            <v>คศ.2-22460-1.5</v>
          </cell>
          <cell r="C426">
            <v>23940</v>
          </cell>
        </row>
        <row r="427">
          <cell r="B427" t="str">
            <v>คศ.2-22940-0</v>
          </cell>
          <cell r="C427">
            <v>22940</v>
          </cell>
        </row>
        <row r="428">
          <cell r="B428" t="str">
            <v>คศ.2-22940-0.5</v>
          </cell>
          <cell r="C428">
            <v>23450</v>
          </cell>
        </row>
        <row r="429">
          <cell r="B429" t="str">
            <v>คศ.2-22940-1</v>
          </cell>
          <cell r="C429">
            <v>23940</v>
          </cell>
        </row>
        <row r="430">
          <cell r="B430" t="str">
            <v>คศ.2-22940-1.5</v>
          </cell>
          <cell r="C430">
            <v>24440</v>
          </cell>
        </row>
        <row r="431">
          <cell r="B431" t="str">
            <v>คศ.2-23450-0</v>
          </cell>
          <cell r="C431">
            <v>23450</v>
          </cell>
        </row>
        <row r="432">
          <cell r="B432" t="str">
            <v>คศ.2-23450-0.5</v>
          </cell>
          <cell r="C432">
            <v>23940</v>
          </cell>
        </row>
        <row r="433">
          <cell r="B433" t="str">
            <v>คศ.2-23450-1</v>
          </cell>
          <cell r="C433">
            <v>24440</v>
          </cell>
        </row>
        <row r="434">
          <cell r="B434" t="str">
            <v>คศ.2-23450-1.5</v>
          </cell>
          <cell r="C434">
            <v>24930</v>
          </cell>
        </row>
        <row r="435">
          <cell r="B435" t="str">
            <v>คศ.2-23940-0</v>
          </cell>
          <cell r="C435">
            <v>23940</v>
          </cell>
        </row>
        <row r="436">
          <cell r="B436" t="str">
            <v>คศ.2-23940-0.5</v>
          </cell>
          <cell r="C436">
            <v>24440</v>
          </cell>
        </row>
        <row r="437">
          <cell r="B437" t="str">
            <v>คศ.2-23940-1</v>
          </cell>
          <cell r="C437">
            <v>24930</v>
          </cell>
        </row>
        <row r="438">
          <cell r="B438" t="str">
            <v>คศ.2-23940-1.5</v>
          </cell>
          <cell r="C438">
            <v>25440</v>
          </cell>
        </row>
        <row r="439">
          <cell r="B439" t="str">
            <v>คศ.2-24440-0</v>
          </cell>
          <cell r="C439">
            <v>24440</v>
          </cell>
        </row>
        <row r="440">
          <cell r="B440" t="str">
            <v>คศ.2-24440-0.5</v>
          </cell>
          <cell r="C440">
            <v>24930</v>
          </cell>
        </row>
        <row r="441">
          <cell r="B441" t="str">
            <v>คศ.2-24440-1</v>
          </cell>
          <cell r="C441">
            <v>25440</v>
          </cell>
        </row>
        <row r="442">
          <cell r="B442" t="str">
            <v>คศ.2-24440-1.5</v>
          </cell>
          <cell r="C442">
            <v>25930</v>
          </cell>
        </row>
        <row r="443">
          <cell r="B443" t="str">
            <v>คศ.2-24930-0</v>
          </cell>
          <cell r="C443">
            <v>24930</v>
          </cell>
        </row>
        <row r="444">
          <cell r="B444" t="str">
            <v>คศ.2-24930-0.5</v>
          </cell>
          <cell r="C444">
            <v>25440</v>
          </cell>
        </row>
        <row r="445">
          <cell r="B445" t="str">
            <v>คศ.2-24930-1</v>
          </cell>
          <cell r="C445">
            <v>25930</v>
          </cell>
        </row>
        <row r="446">
          <cell r="B446" t="str">
            <v>คศ.2-24930-1.5</v>
          </cell>
          <cell r="C446">
            <v>26450</v>
          </cell>
        </row>
        <row r="447">
          <cell r="B447" t="str">
            <v>คศ.2-25440-0</v>
          </cell>
          <cell r="C447">
            <v>25440</v>
          </cell>
        </row>
        <row r="448">
          <cell r="B448" t="str">
            <v>คศ.2-25440-0.5</v>
          </cell>
          <cell r="C448">
            <v>25930</v>
          </cell>
        </row>
        <row r="449">
          <cell r="B449" t="str">
            <v>คศ.2-25440-1</v>
          </cell>
          <cell r="C449">
            <v>26450</v>
          </cell>
        </row>
        <row r="450">
          <cell r="B450" t="str">
            <v>คศ.2-25440-1.5</v>
          </cell>
          <cell r="C450">
            <v>26980</v>
          </cell>
        </row>
        <row r="451">
          <cell r="B451" t="str">
            <v>คศ.2-25930-0</v>
          </cell>
          <cell r="C451">
            <v>25930</v>
          </cell>
        </row>
        <row r="452">
          <cell r="B452" t="str">
            <v>คศ.2-25930-0.5</v>
          </cell>
          <cell r="C452">
            <v>26450</v>
          </cell>
        </row>
        <row r="453">
          <cell r="B453" t="str">
            <v>คศ.2-25930-1</v>
          </cell>
          <cell r="C453">
            <v>26980</v>
          </cell>
        </row>
        <row r="454">
          <cell r="B454" t="str">
            <v>คศ.2-25930-1.5</v>
          </cell>
          <cell r="C454">
            <v>27500</v>
          </cell>
        </row>
        <row r="455">
          <cell r="B455" t="str">
            <v>คศ.2-26450-0</v>
          </cell>
          <cell r="C455">
            <v>26450</v>
          </cell>
        </row>
        <row r="456">
          <cell r="B456" t="str">
            <v>คศ.2-26450-0.5</v>
          </cell>
          <cell r="C456">
            <v>26980</v>
          </cell>
        </row>
        <row r="457">
          <cell r="B457" t="str">
            <v>คศ.2-26450-1</v>
          </cell>
          <cell r="C457">
            <v>27500</v>
          </cell>
        </row>
        <row r="458">
          <cell r="B458" t="str">
            <v>คศ.2-26450-1.5</v>
          </cell>
          <cell r="C458">
            <v>28050</v>
          </cell>
        </row>
        <row r="459">
          <cell r="B459" t="str">
            <v>คศ.2-26980-0</v>
          </cell>
          <cell r="C459">
            <v>26980</v>
          </cell>
        </row>
        <row r="460">
          <cell r="B460" t="str">
            <v>คศ.2-26980-0.5</v>
          </cell>
          <cell r="C460">
            <v>27500</v>
          </cell>
        </row>
        <row r="461">
          <cell r="B461" t="str">
            <v>คศ.2-26980-1</v>
          </cell>
          <cell r="C461">
            <v>28050</v>
          </cell>
        </row>
        <row r="462">
          <cell r="B462" t="str">
            <v>คศ.2-26980-1.5</v>
          </cell>
          <cell r="C462">
            <v>28590</v>
          </cell>
        </row>
        <row r="463">
          <cell r="B463" t="str">
            <v>คศ.2-27500-0</v>
          </cell>
          <cell r="C463">
            <v>27500</v>
          </cell>
        </row>
        <row r="464">
          <cell r="B464" t="str">
            <v>คศ.2-27500-0.5</v>
          </cell>
          <cell r="C464">
            <v>28050</v>
          </cell>
        </row>
        <row r="465">
          <cell r="B465" t="str">
            <v>คศ.2-27500-1</v>
          </cell>
          <cell r="C465">
            <v>28590</v>
          </cell>
        </row>
        <row r="466">
          <cell r="B466" t="str">
            <v>คศ.2-27500-1.5</v>
          </cell>
          <cell r="C466">
            <v>29140</v>
          </cell>
        </row>
        <row r="467">
          <cell r="B467" t="str">
            <v>คศ.2-28050-0</v>
          </cell>
          <cell r="C467">
            <v>28050</v>
          </cell>
        </row>
        <row r="468">
          <cell r="B468" t="str">
            <v>คศ.2-28050-0.5</v>
          </cell>
          <cell r="C468">
            <v>28590</v>
          </cell>
        </row>
        <row r="469">
          <cell r="B469" t="str">
            <v>คศ.2-28050-1</v>
          </cell>
          <cell r="C469">
            <v>29140</v>
          </cell>
        </row>
        <row r="470">
          <cell r="B470" t="str">
            <v>คศ.2-28050-1.5</v>
          </cell>
          <cell r="C470">
            <v>29690</v>
          </cell>
        </row>
        <row r="471">
          <cell r="B471" t="str">
            <v>คศ.2-28590-0</v>
          </cell>
          <cell r="C471">
            <v>28590</v>
          </cell>
        </row>
        <row r="472">
          <cell r="B472" t="str">
            <v>คศ.2-28590-0.5</v>
          </cell>
          <cell r="C472">
            <v>29140</v>
          </cell>
        </row>
        <row r="473">
          <cell r="B473" t="str">
            <v>คศ.2-28590-1</v>
          </cell>
          <cell r="C473">
            <v>29690</v>
          </cell>
        </row>
        <row r="474">
          <cell r="B474" t="str">
            <v>คศ.2-28590-1.5</v>
          </cell>
          <cell r="C474">
            <v>30280</v>
          </cell>
        </row>
        <row r="475">
          <cell r="B475" t="str">
            <v>คศ.2-29140-0</v>
          </cell>
          <cell r="C475">
            <v>29140</v>
          </cell>
        </row>
        <row r="476">
          <cell r="B476" t="str">
            <v>คศ.2-29140-0.5</v>
          </cell>
          <cell r="C476">
            <v>29690</v>
          </cell>
        </row>
        <row r="477">
          <cell r="B477" t="str">
            <v>คศ.2-29140-1</v>
          </cell>
          <cell r="C477">
            <v>30280</v>
          </cell>
        </row>
        <row r="478">
          <cell r="B478" t="str">
            <v>คศ.2-29140-1.5</v>
          </cell>
          <cell r="C478">
            <v>30850</v>
          </cell>
        </row>
        <row r="479">
          <cell r="B479" t="str">
            <v>คศ.2-29690-0</v>
          </cell>
          <cell r="C479">
            <v>29690</v>
          </cell>
        </row>
        <row r="480">
          <cell r="B480" t="str">
            <v>คศ.2-29690-0.5</v>
          </cell>
          <cell r="C480">
            <v>30280</v>
          </cell>
        </row>
        <row r="481">
          <cell r="B481" t="str">
            <v>คศ.2-29690-1</v>
          </cell>
          <cell r="C481">
            <v>30850</v>
          </cell>
        </row>
        <row r="482">
          <cell r="B482" t="str">
            <v>คศ.2-29690-1.5</v>
          </cell>
          <cell r="C482">
            <v>31440</v>
          </cell>
        </row>
        <row r="483">
          <cell r="B483" t="str">
            <v>คศ.2-30280-0</v>
          </cell>
          <cell r="C483">
            <v>30280</v>
          </cell>
        </row>
        <row r="484">
          <cell r="B484" t="str">
            <v>คศ.2-30280-0.5</v>
          </cell>
          <cell r="C484">
            <v>30850</v>
          </cell>
        </row>
        <row r="485">
          <cell r="B485" t="str">
            <v>คศ.2-30280-1</v>
          </cell>
          <cell r="C485">
            <v>31440</v>
          </cell>
        </row>
        <row r="486">
          <cell r="B486" t="str">
            <v>คศ.2-30280-1.5</v>
          </cell>
          <cell r="C486">
            <v>32060</v>
          </cell>
        </row>
        <row r="487">
          <cell r="B487" t="str">
            <v>คศ.2-30850-0</v>
          </cell>
          <cell r="C487">
            <v>30850</v>
          </cell>
        </row>
        <row r="488">
          <cell r="B488" t="str">
            <v>คศ.2-30850-0.5</v>
          </cell>
          <cell r="C488">
            <v>31440</v>
          </cell>
        </row>
        <row r="489">
          <cell r="B489" t="str">
            <v>คศ.2-30850-1</v>
          </cell>
          <cell r="C489">
            <v>32060</v>
          </cell>
        </row>
        <row r="490">
          <cell r="B490" t="str">
            <v>คศ.2-30850-1.5</v>
          </cell>
          <cell r="C490">
            <v>32650</v>
          </cell>
        </row>
        <row r="491">
          <cell r="B491" t="str">
            <v>คศ.2-31440-0</v>
          </cell>
          <cell r="C491">
            <v>31440</v>
          </cell>
        </row>
        <row r="492">
          <cell r="B492" t="str">
            <v>คศ.2-31440-0.5</v>
          </cell>
          <cell r="C492">
            <v>32060</v>
          </cell>
        </row>
        <row r="493">
          <cell r="B493" t="str">
            <v>คศ.2-31440-1</v>
          </cell>
          <cell r="C493">
            <v>32650</v>
          </cell>
        </row>
        <row r="494">
          <cell r="B494" t="str">
            <v>คศ.2-31440-1.5</v>
          </cell>
          <cell r="C494">
            <v>33260</v>
          </cell>
        </row>
        <row r="495">
          <cell r="B495" t="str">
            <v>คศ.2-32060-0</v>
          </cell>
          <cell r="C495">
            <v>32060</v>
          </cell>
        </row>
        <row r="496">
          <cell r="B496" t="str">
            <v>คศ.2-32060-0.5</v>
          </cell>
          <cell r="C496">
            <v>32650</v>
          </cell>
        </row>
        <row r="497">
          <cell r="B497" t="str">
            <v>คศ.2-32060-1</v>
          </cell>
          <cell r="C497">
            <v>33260</v>
          </cell>
        </row>
        <row r="498">
          <cell r="B498" t="str">
            <v>คศ.2-32060-1.5</v>
          </cell>
          <cell r="C498">
            <v>33850</v>
          </cell>
        </row>
        <row r="499">
          <cell r="B499" t="str">
            <v>คศ.2-32650-0</v>
          </cell>
          <cell r="C499">
            <v>32650</v>
          </cell>
        </row>
        <row r="500">
          <cell r="B500" t="str">
            <v>คศ.2-32650-0.5</v>
          </cell>
          <cell r="C500">
            <v>33260</v>
          </cell>
        </row>
        <row r="501">
          <cell r="B501" t="str">
            <v>คศ.2-32650-1</v>
          </cell>
          <cell r="C501">
            <v>33850</v>
          </cell>
        </row>
        <row r="502">
          <cell r="B502" t="str">
            <v>คศ.2-32650-1.5</v>
          </cell>
          <cell r="C502">
            <v>34430</v>
          </cell>
        </row>
        <row r="503">
          <cell r="B503" t="str">
            <v>คศ.2-33260-0</v>
          </cell>
          <cell r="C503">
            <v>33260</v>
          </cell>
        </row>
        <row r="504">
          <cell r="B504" t="str">
            <v>คศ.2-33260-0.5</v>
          </cell>
          <cell r="C504">
            <v>33850</v>
          </cell>
        </row>
        <row r="505">
          <cell r="B505" t="str">
            <v>คศ.2-33260-1</v>
          </cell>
          <cell r="C505">
            <v>34430</v>
          </cell>
        </row>
        <row r="506">
          <cell r="B506" t="str">
            <v>คศ.2-33260-1.5</v>
          </cell>
          <cell r="C506">
            <v>35050</v>
          </cell>
        </row>
        <row r="507">
          <cell r="B507" t="str">
            <v>คศ.2-33850-0</v>
          </cell>
          <cell r="C507">
            <v>33850</v>
          </cell>
        </row>
        <row r="508">
          <cell r="B508" t="str">
            <v>คศ.2-33850-0.5</v>
          </cell>
          <cell r="C508">
            <v>34430</v>
          </cell>
        </row>
        <row r="509">
          <cell r="B509" t="str">
            <v>คศ.2-33850-1</v>
          </cell>
          <cell r="C509">
            <v>35050</v>
          </cell>
        </row>
        <row r="510">
          <cell r="B510" t="str">
            <v>คศ.2-33850-1.5</v>
          </cell>
          <cell r="C510">
            <v>35640</v>
          </cell>
        </row>
        <row r="511">
          <cell r="B511" t="str">
            <v>คศ.2-34430-0</v>
          </cell>
          <cell r="C511">
            <v>34430</v>
          </cell>
        </row>
        <row r="512">
          <cell r="B512" t="str">
            <v>คศ.2-34430-0.5</v>
          </cell>
          <cell r="C512">
            <v>35050</v>
          </cell>
        </row>
        <row r="513">
          <cell r="B513" t="str">
            <v>คศ.2-34430-1</v>
          </cell>
          <cell r="C513">
            <v>35640</v>
          </cell>
        </row>
        <row r="514">
          <cell r="B514" t="str">
            <v>คศ.2-34430-1.5</v>
          </cell>
          <cell r="C514">
            <v>36250</v>
          </cell>
        </row>
        <row r="515">
          <cell r="B515" t="str">
            <v>คศ.2-35050-0</v>
          </cell>
          <cell r="C515">
            <v>35050</v>
          </cell>
        </row>
        <row r="516">
          <cell r="B516" t="str">
            <v>คศ.2-35050-0.5</v>
          </cell>
          <cell r="C516">
            <v>35640</v>
          </cell>
        </row>
        <row r="517">
          <cell r="B517" t="str">
            <v>คศ.2-35050-1</v>
          </cell>
          <cell r="C517">
            <v>36250</v>
          </cell>
        </row>
        <row r="518">
          <cell r="B518" t="str">
            <v>คศ.2-35050-1.5</v>
          </cell>
          <cell r="C518">
            <v>36840</v>
          </cell>
        </row>
        <row r="519">
          <cell r="B519" t="str">
            <v>คศ.2-35640-0</v>
          </cell>
          <cell r="C519">
            <v>35640</v>
          </cell>
        </row>
        <row r="520">
          <cell r="B520" t="str">
            <v>คศ.2-35640-0.5</v>
          </cell>
          <cell r="C520">
            <v>36250</v>
          </cell>
        </row>
        <row r="521">
          <cell r="B521" t="str">
            <v>คศ.2-35640-1</v>
          </cell>
          <cell r="C521">
            <v>36840</v>
          </cell>
        </row>
        <row r="522">
          <cell r="B522" t="str">
            <v>คศ.2-35640-1.5</v>
          </cell>
          <cell r="C522">
            <v>37460</v>
          </cell>
        </row>
        <row r="523">
          <cell r="B523" t="str">
            <v>คศ.2-36250-0</v>
          </cell>
          <cell r="C523">
            <v>36250</v>
          </cell>
        </row>
        <row r="524">
          <cell r="B524" t="str">
            <v>คศ.2-36250-0.5</v>
          </cell>
          <cell r="C524">
            <v>36840</v>
          </cell>
        </row>
        <row r="525">
          <cell r="B525" t="str">
            <v>คศ.2-36250-1</v>
          </cell>
          <cell r="C525">
            <v>37460</v>
          </cell>
        </row>
        <row r="526">
          <cell r="B526" t="str">
            <v>คศ.2-36250-1.5</v>
          </cell>
          <cell r="C526">
            <v>37830</v>
          </cell>
        </row>
        <row r="527">
          <cell r="B527" t="str">
            <v>คศ.2-36840-0</v>
          </cell>
          <cell r="C527">
            <v>36840</v>
          </cell>
        </row>
        <row r="528">
          <cell r="B528" t="str">
            <v>คศ.2-36840-0.5</v>
          </cell>
          <cell r="C528">
            <v>37460</v>
          </cell>
        </row>
        <row r="529">
          <cell r="B529" t="str">
            <v>คศ.2-36840-1</v>
          </cell>
          <cell r="C529">
            <v>37830</v>
          </cell>
        </row>
        <row r="530">
          <cell r="B530" t="str">
            <v>คศ.2-36840-1.5</v>
          </cell>
          <cell r="C530" t="str">
            <v>ตรวจสอบ</v>
          </cell>
        </row>
        <row r="531">
          <cell r="B531" t="str">
            <v>คศ.2-37460-0</v>
          </cell>
          <cell r="C531">
            <v>37460</v>
          </cell>
        </row>
        <row r="532">
          <cell r="B532" t="str">
            <v>คศ.2-37460-0.5</v>
          </cell>
          <cell r="C532">
            <v>37830</v>
          </cell>
        </row>
        <row r="533">
          <cell r="B533" t="str">
            <v>คศ.2-37460-1</v>
          </cell>
          <cell r="C533" t="str">
            <v>ตรวจสอบ</v>
          </cell>
        </row>
        <row r="534">
          <cell r="B534" t="str">
            <v>คศ.2-37460-1.5</v>
          </cell>
          <cell r="C534" t="str">
            <v>ตรวจสอบ</v>
          </cell>
        </row>
        <row r="535">
          <cell r="B535" t="str">
            <v>คศ.2-37830-0</v>
          </cell>
          <cell r="C535">
            <v>37830</v>
          </cell>
        </row>
        <row r="536">
          <cell r="B536" t="str">
            <v>คศ.2-37830-0.5</v>
          </cell>
          <cell r="C536">
            <v>37830</v>
          </cell>
        </row>
        <row r="537">
          <cell r="B537" t="str">
            <v>คศ.2-37830-1</v>
          </cell>
          <cell r="C537">
            <v>37830</v>
          </cell>
        </row>
        <row r="538">
          <cell r="B538" t="str">
            <v>คศ.2-37830-1.5</v>
          </cell>
          <cell r="C538">
            <v>37830</v>
          </cell>
        </row>
        <row r="539">
          <cell r="B539" t="str">
            <v>คศ.3-13160-0</v>
          </cell>
          <cell r="C539">
            <v>13160</v>
          </cell>
        </row>
        <row r="540">
          <cell r="B540" t="str">
            <v>คศ.3-13160-0.5</v>
          </cell>
          <cell r="C540">
            <v>13530</v>
          </cell>
        </row>
        <row r="541">
          <cell r="B541" t="str">
            <v>คศ.3-13160-1</v>
          </cell>
          <cell r="C541">
            <v>13910</v>
          </cell>
        </row>
        <row r="542">
          <cell r="B542" t="str">
            <v>คศ.3-13160-1.5</v>
          </cell>
          <cell r="C542">
            <v>14300</v>
          </cell>
        </row>
        <row r="543">
          <cell r="B543" t="str">
            <v>คศ.3-13530-0</v>
          </cell>
          <cell r="C543">
            <v>13530</v>
          </cell>
        </row>
        <row r="544">
          <cell r="B544" t="str">
            <v>คศ.3-13530-0.5</v>
          </cell>
          <cell r="C544">
            <v>13910</v>
          </cell>
        </row>
        <row r="545">
          <cell r="B545" t="str">
            <v>คศ.3-13530-1</v>
          </cell>
          <cell r="C545">
            <v>14300</v>
          </cell>
        </row>
        <row r="546">
          <cell r="B546" t="str">
            <v>คศ.3-13530-1.5</v>
          </cell>
          <cell r="C546">
            <v>14660</v>
          </cell>
        </row>
        <row r="547">
          <cell r="B547" t="str">
            <v>คศ.3-13910-0</v>
          </cell>
          <cell r="C547">
            <v>13910</v>
          </cell>
        </row>
        <row r="548">
          <cell r="B548" t="str">
            <v>คศ.3-13910-0.5</v>
          </cell>
          <cell r="C548">
            <v>14300</v>
          </cell>
        </row>
        <row r="549">
          <cell r="B549" t="str">
            <v>คศ.3-13910-1</v>
          </cell>
          <cell r="C549">
            <v>14660</v>
          </cell>
        </row>
        <row r="550">
          <cell r="B550" t="str">
            <v>คศ.3-13910-1.5</v>
          </cell>
          <cell r="C550">
            <v>15050</v>
          </cell>
        </row>
        <row r="551">
          <cell r="B551" t="str">
            <v>คศ.3-14300-0</v>
          </cell>
          <cell r="C551">
            <v>14300</v>
          </cell>
        </row>
        <row r="552">
          <cell r="B552" t="str">
            <v>คศ.3-14300-0.5</v>
          </cell>
          <cell r="C552">
            <v>14660</v>
          </cell>
        </row>
        <row r="553">
          <cell r="B553" t="str">
            <v>คศ.3-14300-1</v>
          </cell>
          <cell r="C553">
            <v>15050</v>
          </cell>
        </row>
        <row r="554">
          <cell r="B554" t="str">
            <v>คศ.3-14300-1.5</v>
          </cell>
          <cell r="C554">
            <v>15430</v>
          </cell>
        </row>
        <row r="555">
          <cell r="B555" t="str">
            <v>คศ.3-14660-0</v>
          </cell>
          <cell r="C555">
            <v>14660</v>
          </cell>
        </row>
        <row r="556">
          <cell r="B556" t="str">
            <v>คศ.3-14660-0.5</v>
          </cell>
          <cell r="C556">
            <v>15050</v>
          </cell>
        </row>
        <row r="557">
          <cell r="B557" t="str">
            <v>คศ.3-14660-1</v>
          </cell>
          <cell r="C557">
            <v>15430</v>
          </cell>
        </row>
        <row r="558">
          <cell r="B558" t="str">
            <v>คศ.3-14660-1.5</v>
          </cell>
          <cell r="C558">
            <v>15800</v>
          </cell>
        </row>
        <row r="559">
          <cell r="B559" t="str">
            <v>คศ.3-15050-0</v>
          </cell>
          <cell r="C559">
            <v>15050</v>
          </cell>
        </row>
        <row r="560">
          <cell r="B560" t="str">
            <v>คศ.3-15050-0.5</v>
          </cell>
          <cell r="C560">
            <v>15430</v>
          </cell>
        </row>
        <row r="561">
          <cell r="B561" t="str">
            <v>คศ.3-15050-1</v>
          </cell>
          <cell r="C561">
            <v>15800</v>
          </cell>
        </row>
        <row r="562">
          <cell r="B562" t="str">
            <v>คศ.3-15050-1.5</v>
          </cell>
          <cell r="C562">
            <v>16190</v>
          </cell>
        </row>
        <row r="563">
          <cell r="B563" t="str">
            <v>คศ.3-15430-0</v>
          </cell>
          <cell r="C563">
            <v>15430</v>
          </cell>
        </row>
        <row r="564">
          <cell r="B564" t="str">
            <v>คศ.3-15430-0.5</v>
          </cell>
          <cell r="C564">
            <v>15800</v>
          </cell>
        </row>
        <row r="565">
          <cell r="B565" t="str">
            <v>คศ.3-15430-1</v>
          </cell>
          <cell r="C565">
            <v>16190</v>
          </cell>
        </row>
        <row r="566">
          <cell r="B566" t="str">
            <v>คศ.3-15430-1.5</v>
          </cell>
          <cell r="C566">
            <v>16640</v>
          </cell>
        </row>
        <row r="567">
          <cell r="B567" t="str">
            <v>คศ.3-15800-0</v>
          </cell>
          <cell r="C567">
            <v>15800</v>
          </cell>
        </row>
        <row r="568">
          <cell r="B568" t="str">
            <v>คศ.3-15800-0.5</v>
          </cell>
          <cell r="C568">
            <v>16190</v>
          </cell>
        </row>
        <row r="569">
          <cell r="B569" t="str">
            <v>คศ.3-15800-1</v>
          </cell>
          <cell r="C569">
            <v>16640</v>
          </cell>
        </row>
        <row r="570">
          <cell r="B570" t="str">
            <v>คศ.3-15800-1.5</v>
          </cell>
          <cell r="C570">
            <v>17100</v>
          </cell>
        </row>
        <row r="571">
          <cell r="B571" t="str">
            <v>คศ.3-16190-0</v>
          </cell>
          <cell r="C571">
            <v>16190</v>
          </cell>
        </row>
        <row r="572">
          <cell r="B572" t="str">
            <v>คศ.3-16190-0.5</v>
          </cell>
          <cell r="C572">
            <v>16640</v>
          </cell>
        </row>
        <row r="573">
          <cell r="B573" t="str">
            <v>คศ.3-16190-1</v>
          </cell>
          <cell r="C573">
            <v>17100</v>
          </cell>
        </row>
        <row r="574">
          <cell r="B574" t="str">
            <v>คศ.3-16190-1.5</v>
          </cell>
          <cell r="C574">
            <v>17560</v>
          </cell>
        </row>
        <row r="575">
          <cell r="B575" t="str">
            <v>คศ.3-16640-0</v>
          </cell>
          <cell r="C575">
            <v>16640</v>
          </cell>
        </row>
        <row r="576">
          <cell r="B576" t="str">
            <v>คศ.3-16640-0.5</v>
          </cell>
          <cell r="C576">
            <v>17100</v>
          </cell>
        </row>
        <row r="577">
          <cell r="B577" t="str">
            <v>คศ.3-16640-1</v>
          </cell>
          <cell r="C577">
            <v>17560</v>
          </cell>
        </row>
        <row r="578">
          <cell r="B578" t="str">
            <v>คศ.3-16640-1.5</v>
          </cell>
          <cell r="C578">
            <v>18010</v>
          </cell>
        </row>
        <row r="579">
          <cell r="B579" t="str">
            <v>คศ.3-17100-0</v>
          </cell>
          <cell r="C579">
            <v>17100</v>
          </cell>
        </row>
        <row r="580">
          <cell r="B580" t="str">
            <v>คศ.3-17100-0.5</v>
          </cell>
          <cell r="C580">
            <v>17560</v>
          </cell>
        </row>
        <row r="581">
          <cell r="B581" t="str">
            <v>คศ.3-17100-1</v>
          </cell>
          <cell r="C581">
            <v>18010</v>
          </cell>
        </row>
        <row r="582">
          <cell r="B582" t="str">
            <v>คศ.3-17100-1.5</v>
          </cell>
          <cell r="C582">
            <v>18470</v>
          </cell>
        </row>
        <row r="583">
          <cell r="B583" t="str">
            <v>คศ.3-17560-0</v>
          </cell>
          <cell r="C583">
            <v>17560</v>
          </cell>
        </row>
        <row r="584">
          <cell r="B584" t="str">
            <v>คศ.3-17560-0.5</v>
          </cell>
          <cell r="C584">
            <v>18010</v>
          </cell>
        </row>
        <row r="585">
          <cell r="B585" t="str">
            <v>คศ.3-17560-1</v>
          </cell>
          <cell r="C585">
            <v>18470</v>
          </cell>
        </row>
        <row r="586">
          <cell r="B586" t="str">
            <v>คศ.3-17560-1.5</v>
          </cell>
          <cell r="C586">
            <v>18950</v>
          </cell>
        </row>
        <row r="587">
          <cell r="B587" t="str">
            <v>คศ.3-18010-0</v>
          </cell>
          <cell r="C587">
            <v>18010</v>
          </cell>
        </row>
        <row r="588">
          <cell r="B588" t="str">
            <v>คศ.3-18010-0.5</v>
          </cell>
          <cell r="C588">
            <v>18470</v>
          </cell>
        </row>
        <row r="589">
          <cell r="B589" t="str">
            <v>คศ.3-18010-1</v>
          </cell>
          <cell r="C589">
            <v>18950</v>
          </cell>
        </row>
        <row r="590">
          <cell r="B590" t="str">
            <v>คศ.3-18010-1.5</v>
          </cell>
          <cell r="C590">
            <v>19410</v>
          </cell>
        </row>
        <row r="591">
          <cell r="B591" t="str">
            <v>คศ.3-18470-0</v>
          </cell>
          <cell r="C591">
            <v>18470</v>
          </cell>
        </row>
        <row r="592">
          <cell r="B592" t="str">
            <v>คศ.3-18470-0.5</v>
          </cell>
          <cell r="C592">
            <v>18950</v>
          </cell>
        </row>
        <row r="593">
          <cell r="B593" t="str">
            <v>คศ.3-18470-1</v>
          </cell>
          <cell r="C593">
            <v>19410</v>
          </cell>
        </row>
        <row r="594">
          <cell r="B594" t="str">
            <v>คศ.3-18470-1.5</v>
          </cell>
          <cell r="C594">
            <v>19860</v>
          </cell>
        </row>
        <row r="595">
          <cell r="B595" t="str">
            <v>คศ.3-18950-0</v>
          </cell>
          <cell r="C595">
            <v>18950</v>
          </cell>
        </row>
        <row r="596">
          <cell r="B596" t="str">
            <v>คศ.3-18950-0.5</v>
          </cell>
          <cell r="C596">
            <v>19410</v>
          </cell>
        </row>
        <row r="597">
          <cell r="B597" t="str">
            <v>คศ.3-18950-1</v>
          </cell>
          <cell r="C597">
            <v>19860</v>
          </cell>
        </row>
        <row r="598">
          <cell r="B598" t="str">
            <v>คศ.3-18950-1.5</v>
          </cell>
          <cell r="C598">
            <v>22050</v>
          </cell>
        </row>
        <row r="599">
          <cell r="B599" t="str">
            <v>คศ.3-19410-0</v>
          </cell>
          <cell r="C599">
            <v>19410</v>
          </cell>
        </row>
        <row r="600">
          <cell r="B600" t="str">
            <v>คศ.3-19410-0.5</v>
          </cell>
          <cell r="C600">
            <v>19860</v>
          </cell>
        </row>
        <row r="601">
          <cell r="B601" t="str">
            <v>คศ.3-19410-1</v>
          </cell>
          <cell r="C601">
            <v>22050</v>
          </cell>
        </row>
        <row r="602">
          <cell r="B602" t="str">
            <v>คศ.3-19410-1.5</v>
          </cell>
          <cell r="C602">
            <v>22670</v>
          </cell>
        </row>
        <row r="603">
          <cell r="B603" t="str">
            <v>คศ.3-19860-0</v>
          </cell>
          <cell r="C603">
            <v>19860</v>
          </cell>
        </row>
        <row r="604">
          <cell r="B604" t="str">
            <v>คศ.3-19860-0.5</v>
          </cell>
          <cell r="C604">
            <v>22050</v>
          </cell>
        </row>
        <row r="605">
          <cell r="B605" t="str">
            <v>คศ.3-19860-1</v>
          </cell>
          <cell r="C605">
            <v>22670</v>
          </cell>
        </row>
        <row r="606">
          <cell r="B606" t="str">
            <v>คศ.3-19860-1.5</v>
          </cell>
          <cell r="C606">
            <v>23280</v>
          </cell>
        </row>
        <row r="607">
          <cell r="B607" t="str">
            <v>คศ.3-22050-0</v>
          </cell>
          <cell r="C607">
            <v>22050</v>
          </cell>
        </row>
        <row r="608">
          <cell r="B608" t="str">
            <v>คศ.3-22050-0.5</v>
          </cell>
          <cell r="C608">
            <v>22670</v>
          </cell>
        </row>
        <row r="609">
          <cell r="B609" t="str">
            <v>คศ.3-22050-1</v>
          </cell>
          <cell r="C609">
            <v>23280</v>
          </cell>
        </row>
        <row r="610">
          <cell r="B610" t="str">
            <v>คศ.3-22050-1.5</v>
          </cell>
          <cell r="C610">
            <v>23910</v>
          </cell>
        </row>
        <row r="611">
          <cell r="B611" t="str">
            <v>คศ.3-22670-0</v>
          </cell>
          <cell r="C611">
            <v>22670</v>
          </cell>
        </row>
        <row r="612">
          <cell r="B612" t="str">
            <v>คศ.3-22670-0.5</v>
          </cell>
          <cell r="C612">
            <v>23280</v>
          </cell>
        </row>
        <row r="613">
          <cell r="B613" t="str">
            <v>คศ.3-22670-1</v>
          </cell>
          <cell r="C613">
            <v>23910</v>
          </cell>
        </row>
        <row r="614">
          <cell r="B614" t="str">
            <v>คศ.3-22670-1.5</v>
          </cell>
          <cell r="C614">
            <v>24510</v>
          </cell>
        </row>
        <row r="615">
          <cell r="B615" t="str">
            <v>คศ.3-23280-0</v>
          </cell>
          <cell r="C615">
            <v>23280</v>
          </cell>
        </row>
        <row r="616">
          <cell r="B616" t="str">
            <v>คศ.3-23280-0.5</v>
          </cell>
          <cell r="C616">
            <v>23910</v>
          </cell>
        </row>
        <row r="617">
          <cell r="B617" t="str">
            <v>คศ.3-23280-1</v>
          </cell>
          <cell r="C617">
            <v>24510</v>
          </cell>
        </row>
        <row r="618">
          <cell r="B618" t="str">
            <v>คศ.3-23280-1.5</v>
          </cell>
          <cell r="C618">
            <v>25140</v>
          </cell>
        </row>
        <row r="619">
          <cell r="B619" t="str">
            <v>คศ.3-23910-0</v>
          </cell>
          <cell r="C619">
            <v>23910</v>
          </cell>
        </row>
        <row r="620">
          <cell r="B620" t="str">
            <v>คศ.3-23910-0.5</v>
          </cell>
          <cell r="C620">
            <v>24510</v>
          </cell>
        </row>
        <row r="621">
          <cell r="B621" t="str">
            <v>คศ.3-23910-1</v>
          </cell>
          <cell r="C621">
            <v>25140</v>
          </cell>
        </row>
        <row r="622">
          <cell r="B622" t="str">
            <v>คศ.3-23910-1.5</v>
          </cell>
          <cell r="C622">
            <v>25740</v>
          </cell>
        </row>
        <row r="623">
          <cell r="B623" t="str">
            <v>คศ.3-24510-0</v>
          </cell>
          <cell r="C623">
            <v>24510</v>
          </cell>
        </row>
        <row r="624">
          <cell r="B624" t="str">
            <v>คศ.3-24510-0.5</v>
          </cell>
          <cell r="C624">
            <v>25140</v>
          </cell>
        </row>
        <row r="625">
          <cell r="B625" t="str">
            <v>คศ.3-24510-1</v>
          </cell>
          <cell r="C625">
            <v>25740</v>
          </cell>
        </row>
        <row r="626">
          <cell r="B626" t="str">
            <v>คศ.3-24510-1.5</v>
          </cell>
          <cell r="C626">
            <v>26350</v>
          </cell>
        </row>
        <row r="627">
          <cell r="B627" t="str">
            <v>คศ.3-25140-0</v>
          </cell>
          <cell r="C627">
            <v>25140</v>
          </cell>
        </row>
        <row r="628">
          <cell r="B628" t="str">
            <v>คศ.3-25140-0.5</v>
          </cell>
          <cell r="C628">
            <v>25740</v>
          </cell>
        </row>
        <row r="629">
          <cell r="B629" t="str">
            <v>คศ.3-25140-1</v>
          </cell>
          <cell r="C629">
            <v>26350</v>
          </cell>
        </row>
        <row r="630">
          <cell r="B630" t="str">
            <v>คศ.3-25140-1.5</v>
          </cell>
          <cell r="C630">
            <v>26970</v>
          </cell>
        </row>
        <row r="631">
          <cell r="B631" t="str">
            <v>คศ.3-25740-0</v>
          </cell>
          <cell r="C631">
            <v>25740</v>
          </cell>
        </row>
        <row r="632">
          <cell r="B632" t="str">
            <v>คศ.3-25740-0.5</v>
          </cell>
          <cell r="C632">
            <v>26350</v>
          </cell>
        </row>
        <row r="633">
          <cell r="B633" t="str">
            <v>คศ.3-25740-1</v>
          </cell>
          <cell r="C633">
            <v>26970</v>
          </cell>
        </row>
        <row r="634">
          <cell r="B634" t="str">
            <v>คศ.3-25740-1.5</v>
          </cell>
          <cell r="C634">
            <v>27580</v>
          </cell>
        </row>
        <row r="635">
          <cell r="B635" t="str">
            <v>คศ.3-26350-0</v>
          </cell>
          <cell r="C635">
            <v>26350</v>
          </cell>
        </row>
        <row r="636">
          <cell r="B636" t="str">
            <v>คศ.3-26350-0.5</v>
          </cell>
          <cell r="C636">
            <v>26970</v>
          </cell>
        </row>
        <row r="637">
          <cell r="B637" t="str">
            <v>คศ.3-26350-1</v>
          </cell>
          <cell r="C637">
            <v>27580</v>
          </cell>
        </row>
        <row r="638">
          <cell r="B638" t="str">
            <v>คศ.3-26350-1.5</v>
          </cell>
          <cell r="C638">
            <v>28190</v>
          </cell>
        </row>
        <row r="639">
          <cell r="B639" t="str">
            <v>คศ.3-26970-0</v>
          </cell>
          <cell r="C639">
            <v>26970</v>
          </cell>
        </row>
        <row r="640">
          <cell r="B640" t="str">
            <v>คศ.3-26970-0.5</v>
          </cell>
          <cell r="C640">
            <v>27580</v>
          </cell>
        </row>
        <row r="641">
          <cell r="B641" t="str">
            <v>คศ.3-26970-1</v>
          </cell>
          <cell r="C641">
            <v>28190</v>
          </cell>
        </row>
        <row r="642">
          <cell r="B642" t="str">
            <v>คศ.3-26970-1.5</v>
          </cell>
          <cell r="C642">
            <v>28810</v>
          </cell>
        </row>
        <row r="643">
          <cell r="B643" t="str">
            <v>คศ.3-27580-0</v>
          </cell>
          <cell r="C643">
            <v>27580</v>
          </cell>
        </row>
        <row r="644">
          <cell r="B644" t="str">
            <v>คศ.3-27580-0.5</v>
          </cell>
          <cell r="C644">
            <v>28190</v>
          </cell>
        </row>
        <row r="645">
          <cell r="B645" t="str">
            <v>คศ.3-27580-1</v>
          </cell>
          <cell r="C645">
            <v>28810</v>
          </cell>
        </row>
        <row r="646">
          <cell r="B646" t="str">
            <v>คศ.3-27580-1.5</v>
          </cell>
          <cell r="C646">
            <v>29420</v>
          </cell>
        </row>
        <row r="647">
          <cell r="B647" t="str">
            <v>คศ.3-28190-0</v>
          </cell>
          <cell r="C647">
            <v>28190</v>
          </cell>
        </row>
        <row r="648">
          <cell r="B648" t="str">
            <v>คศ.3-28190-0.5</v>
          </cell>
          <cell r="C648">
            <v>28810</v>
          </cell>
        </row>
        <row r="649">
          <cell r="B649" t="str">
            <v>คศ.3-28190-1</v>
          </cell>
          <cell r="C649">
            <v>29420</v>
          </cell>
        </row>
        <row r="650">
          <cell r="B650" t="str">
            <v>คศ.3-28190-1.5</v>
          </cell>
          <cell r="C650">
            <v>30020</v>
          </cell>
        </row>
        <row r="651">
          <cell r="B651" t="str">
            <v>คศ.3-28810-0</v>
          </cell>
          <cell r="C651">
            <v>28810</v>
          </cell>
        </row>
        <row r="652">
          <cell r="B652" t="str">
            <v>คศ.3-28810-0.5</v>
          </cell>
          <cell r="C652">
            <v>29420</v>
          </cell>
        </row>
        <row r="653">
          <cell r="B653" t="str">
            <v>คศ.3-28810-1</v>
          </cell>
          <cell r="C653">
            <v>30020</v>
          </cell>
        </row>
        <row r="654">
          <cell r="B654" t="str">
            <v>คศ.3-28810-1.5</v>
          </cell>
          <cell r="C654">
            <v>30620</v>
          </cell>
        </row>
        <row r="655">
          <cell r="B655" t="str">
            <v>คศ.3-29420-0</v>
          </cell>
          <cell r="C655">
            <v>29420</v>
          </cell>
        </row>
        <row r="656">
          <cell r="B656" t="str">
            <v>คศ.3-29420-0.5</v>
          </cell>
          <cell r="C656">
            <v>30020</v>
          </cell>
        </row>
        <row r="657">
          <cell r="B657" t="str">
            <v>คศ.3-29420-1</v>
          </cell>
          <cell r="C657">
            <v>30620</v>
          </cell>
        </row>
        <row r="658">
          <cell r="B658" t="str">
            <v>คศ.3-29420-1.5</v>
          </cell>
          <cell r="C658">
            <v>31250</v>
          </cell>
        </row>
        <row r="659">
          <cell r="B659" t="str">
            <v>คศ.3-30020-0</v>
          </cell>
          <cell r="C659">
            <v>30020</v>
          </cell>
        </row>
        <row r="660">
          <cell r="B660" t="str">
            <v>คศ.3-30020-0.5</v>
          </cell>
          <cell r="C660">
            <v>30620</v>
          </cell>
        </row>
        <row r="661">
          <cell r="B661" t="str">
            <v>คศ.3-30020-1</v>
          </cell>
          <cell r="C661">
            <v>31250</v>
          </cell>
        </row>
        <row r="662">
          <cell r="B662" t="str">
            <v>คศ.3-30020-1.5</v>
          </cell>
          <cell r="C662">
            <v>31870</v>
          </cell>
        </row>
        <row r="663">
          <cell r="B663" t="str">
            <v>คศ.3-30620-0</v>
          </cell>
          <cell r="C663">
            <v>30620</v>
          </cell>
        </row>
        <row r="664">
          <cell r="B664" t="str">
            <v>คศ.3-30620-0.5</v>
          </cell>
          <cell r="C664">
            <v>31250</v>
          </cell>
        </row>
        <row r="665">
          <cell r="B665" t="str">
            <v>คศ.3-30620-1</v>
          </cell>
          <cell r="C665">
            <v>31870</v>
          </cell>
        </row>
        <row r="666">
          <cell r="B666" t="str">
            <v>คศ.3-30620-1.5</v>
          </cell>
          <cell r="C666">
            <v>32510</v>
          </cell>
        </row>
        <row r="667">
          <cell r="B667" t="str">
            <v>คศ.3-31250-0</v>
          </cell>
          <cell r="C667">
            <v>31250</v>
          </cell>
        </row>
        <row r="668">
          <cell r="B668" t="str">
            <v>คศ.3-31250-0.5</v>
          </cell>
          <cell r="C668">
            <v>31870</v>
          </cell>
        </row>
        <row r="669">
          <cell r="B669" t="str">
            <v>คศ.3-31250-1</v>
          </cell>
          <cell r="C669">
            <v>32510</v>
          </cell>
        </row>
        <row r="670">
          <cell r="B670" t="str">
            <v>คศ.3-31250-1.5</v>
          </cell>
          <cell r="C670">
            <v>33140</v>
          </cell>
        </row>
        <row r="671">
          <cell r="B671" t="str">
            <v>คศ.3-31870-0</v>
          </cell>
          <cell r="C671">
            <v>31870</v>
          </cell>
        </row>
        <row r="672">
          <cell r="B672" t="str">
            <v>คศ.3-31870-0.5</v>
          </cell>
          <cell r="C672">
            <v>32510</v>
          </cell>
        </row>
        <row r="673">
          <cell r="B673" t="str">
            <v>คศ.3-31870-1</v>
          </cell>
          <cell r="C673">
            <v>33140</v>
          </cell>
        </row>
        <row r="674">
          <cell r="B674" t="str">
            <v>คศ.3-31870-1.5</v>
          </cell>
          <cell r="C674">
            <v>33800</v>
          </cell>
        </row>
        <row r="675">
          <cell r="B675" t="str">
            <v>คศ.3-32510-0</v>
          </cell>
          <cell r="C675">
            <v>32510</v>
          </cell>
        </row>
        <row r="676">
          <cell r="B676" t="str">
            <v>คศ.3-32510-0.5</v>
          </cell>
          <cell r="C676">
            <v>33140</v>
          </cell>
        </row>
        <row r="677">
          <cell r="B677" t="str">
            <v>คศ.3-32510-1</v>
          </cell>
          <cell r="C677">
            <v>33800</v>
          </cell>
        </row>
        <row r="678">
          <cell r="B678" t="str">
            <v>คศ.3-32510-1.5</v>
          </cell>
          <cell r="C678">
            <v>34470</v>
          </cell>
        </row>
        <row r="679">
          <cell r="B679" t="str">
            <v>คศ.3-33140-0</v>
          </cell>
          <cell r="C679">
            <v>33140</v>
          </cell>
        </row>
        <row r="680">
          <cell r="B680" t="str">
            <v>คศ.3-33140-0.5</v>
          </cell>
          <cell r="C680">
            <v>33800</v>
          </cell>
        </row>
        <row r="681">
          <cell r="B681" t="str">
            <v>คศ.3-33140-1</v>
          </cell>
          <cell r="C681">
            <v>34470</v>
          </cell>
        </row>
        <row r="682">
          <cell r="B682" t="str">
            <v>คศ.3-33140-1.5</v>
          </cell>
          <cell r="C682">
            <v>35120</v>
          </cell>
        </row>
        <row r="683">
          <cell r="B683" t="str">
            <v>คศ.3-33800-0</v>
          </cell>
          <cell r="C683">
            <v>33800</v>
          </cell>
        </row>
        <row r="684">
          <cell r="B684" t="str">
            <v>คศ.3-33800-0.5</v>
          </cell>
          <cell r="C684">
            <v>34470</v>
          </cell>
        </row>
        <row r="685">
          <cell r="B685" t="str">
            <v>คศ.3-33800-1</v>
          </cell>
          <cell r="C685">
            <v>35120</v>
          </cell>
        </row>
        <row r="686">
          <cell r="B686" t="str">
            <v>คศ.3-33800-1.5</v>
          </cell>
          <cell r="C686">
            <v>35800</v>
          </cell>
        </row>
        <row r="687">
          <cell r="B687" t="str">
            <v>คศ.3-34470-0</v>
          </cell>
          <cell r="C687">
            <v>34470</v>
          </cell>
        </row>
        <row r="688">
          <cell r="B688" t="str">
            <v>คศ.3-34470-0.5</v>
          </cell>
          <cell r="C688">
            <v>35120</v>
          </cell>
        </row>
        <row r="689">
          <cell r="B689" t="str">
            <v>คศ.3-34470-1</v>
          </cell>
          <cell r="C689">
            <v>35800</v>
          </cell>
        </row>
        <row r="690">
          <cell r="B690" t="str">
            <v>คศ.3-34470-1.5</v>
          </cell>
          <cell r="C690">
            <v>36480</v>
          </cell>
        </row>
        <row r="691">
          <cell r="B691" t="str">
            <v>คศ.3-35120-0</v>
          </cell>
          <cell r="C691">
            <v>35120</v>
          </cell>
        </row>
        <row r="692">
          <cell r="B692" t="str">
            <v>คศ.3-35120-0.5</v>
          </cell>
          <cell r="C692">
            <v>35800</v>
          </cell>
        </row>
        <row r="693">
          <cell r="B693" t="str">
            <v>คศ.3-35120-1</v>
          </cell>
          <cell r="C693">
            <v>36480</v>
          </cell>
        </row>
        <row r="694">
          <cell r="B694" t="str">
            <v>คศ.3-35120-1.5</v>
          </cell>
          <cell r="C694">
            <v>37200</v>
          </cell>
        </row>
        <row r="695">
          <cell r="B695" t="str">
            <v>คศ.3-35800-0</v>
          </cell>
          <cell r="C695">
            <v>35800</v>
          </cell>
        </row>
        <row r="696">
          <cell r="B696" t="str">
            <v>คศ.3-35800-0.5</v>
          </cell>
          <cell r="C696">
            <v>36480</v>
          </cell>
        </row>
        <row r="697">
          <cell r="B697" t="str">
            <v>คศ.3-35800-1</v>
          </cell>
          <cell r="C697">
            <v>37200</v>
          </cell>
        </row>
        <row r="698">
          <cell r="B698" t="str">
            <v>คศ.3-35800-1.5</v>
          </cell>
          <cell r="C698">
            <v>37900</v>
          </cell>
        </row>
        <row r="699">
          <cell r="B699" t="str">
            <v>คศ.3-36480-0</v>
          </cell>
          <cell r="C699">
            <v>36480</v>
          </cell>
        </row>
        <row r="700">
          <cell r="B700" t="str">
            <v>คศ.3-36480-0.5</v>
          </cell>
          <cell r="C700">
            <v>37200</v>
          </cell>
        </row>
        <row r="701">
          <cell r="B701" t="str">
            <v>คศ.3-36480-1</v>
          </cell>
          <cell r="C701">
            <v>37900</v>
          </cell>
        </row>
        <row r="702">
          <cell r="B702" t="str">
            <v>คศ.3-36480-1.5</v>
          </cell>
          <cell r="C702">
            <v>38620</v>
          </cell>
        </row>
        <row r="703">
          <cell r="B703" t="str">
            <v>คศ.3-37200-0</v>
          </cell>
          <cell r="C703">
            <v>37200</v>
          </cell>
        </row>
        <row r="704">
          <cell r="B704" t="str">
            <v>คศ.3-37200-0.5</v>
          </cell>
          <cell r="C704">
            <v>37900</v>
          </cell>
        </row>
        <row r="705">
          <cell r="B705" t="str">
            <v>คศ.3-37200-1</v>
          </cell>
          <cell r="C705">
            <v>38620</v>
          </cell>
        </row>
        <row r="706">
          <cell r="B706" t="str">
            <v>คศ.3-37200-1.5</v>
          </cell>
          <cell r="C706">
            <v>39370</v>
          </cell>
        </row>
        <row r="707">
          <cell r="B707" t="str">
            <v>คศ.3-37900-0</v>
          </cell>
          <cell r="C707">
            <v>37900</v>
          </cell>
        </row>
        <row r="708">
          <cell r="B708" t="str">
            <v>คศ.3-37900-0.5</v>
          </cell>
          <cell r="C708">
            <v>38620</v>
          </cell>
        </row>
        <row r="709">
          <cell r="B709" t="str">
            <v>คศ.3-37900-1</v>
          </cell>
          <cell r="C709">
            <v>39370</v>
          </cell>
        </row>
        <row r="710">
          <cell r="B710" t="str">
            <v>คศ.3-37900-1.5</v>
          </cell>
          <cell r="C710">
            <v>40100</v>
          </cell>
        </row>
        <row r="711">
          <cell r="B711" t="str">
            <v>คศ.3-38620-0</v>
          </cell>
          <cell r="C711">
            <v>38620</v>
          </cell>
        </row>
        <row r="712">
          <cell r="B712" t="str">
            <v>คศ.3-38620-0.5</v>
          </cell>
          <cell r="C712">
            <v>39370</v>
          </cell>
        </row>
        <row r="713">
          <cell r="B713" t="str">
            <v>คศ.3-38620-1</v>
          </cell>
          <cell r="C713">
            <v>40100</v>
          </cell>
        </row>
        <row r="714">
          <cell r="B714" t="str">
            <v>คศ.3-38620-1.5</v>
          </cell>
          <cell r="C714">
            <v>40860</v>
          </cell>
        </row>
        <row r="715">
          <cell r="B715" t="str">
            <v>คศ.3-39370-0</v>
          </cell>
          <cell r="C715">
            <v>39370</v>
          </cell>
        </row>
        <row r="716">
          <cell r="B716" t="str">
            <v>คศ.3-39370-0.5</v>
          </cell>
          <cell r="C716">
            <v>40100</v>
          </cell>
        </row>
        <row r="717">
          <cell r="B717" t="str">
            <v>คศ.3-39370-1</v>
          </cell>
          <cell r="C717">
            <v>40860</v>
          </cell>
        </row>
        <row r="718">
          <cell r="B718" t="str">
            <v>คศ.3-39370-1.5</v>
          </cell>
          <cell r="C718">
            <v>41580</v>
          </cell>
        </row>
        <row r="719">
          <cell r="B719" t="str">
            <v>คศ.3-40100-0</v>
          </cell>
          <cell r="C719">
            <v>40100</v>
          </cell>
        </row>
        <row r="720">
          <cell r="B720" t="str">
            <v>คศ.3-40100-0.5</v>
          </cell>
          <cell r="C720">
            <v>40860</v>
          </cell>
        </row>
        <row r="721">
          <cell r="B721" t="str">
            <v>คศ.3-40100-1</v>
          </cell>
          <cell r="C721">
            <v>41580</v>
          </cell>
        </row>
        <row r="722">
          <cell r="B722" t="str">
            <v>คศ.3-40100-1.5</v>
          </cell>
          <cell r="C722">
            <v>42330</v>
          </cell>
        </row>
        <row r="723">
          <cell r="B723" t="str">
            <v>คศ.3-40860-0</v>
          </cell>
          <cell r="C723">
            <v>40860</v>
          </cell>
        </row>
        <row r="724">
          <cell r="B724" t="str">
            <v>คศ.3-40860-0.5</v>
          </cell>
          <cell r="C724">
            <v>41580</v>
          </cell>
        </row>
        <row r="725">
          <cell r="B725" t="str">
            <v>คศ.3-40860-1</v>
          </cell>
          <cell r="C725">
            <v>42330</v>
          </cell>
        </row>
        <row r="726">
          <cell r="B726" t="str">
            <v>คศ.3-40860-1.5</v>
          </cell>
          <cell r="C726">
            <v>43080</v>
          </cell>
        </row>
        <row r="727">
          <cell r="B727" t="str">
            <v>คศ.3-41580-0</v>
          </cell>
          <cell r="C727">
            <v>41580</v>
          </cell>
        </row>
        <row r="728">
          <cell r="B728" t="str">
            <v>คศ.3-41580-0.5</v>
          </cell>
          <cell r="C728">
            <v>42330</v>
          </cell>
        </row>
        <row r="729">
          <cell r="B729" t="str">
            <v>คศ.3-41580-1</v>
          </cell>
          <cell r="C729">
            <v>43080</v>
          </cell>
        </row>
        <row r="730">
          <cell r="B730" t="str">
            <v>คศ.3-41580-1.5</v>
          </cell>
          <cell r="C730">
            <v>43800</v>
          </cell>
        </row>
        <row r="731">
          <cell r="B731" t="str">
            <v>คศ.3-42330-0</v>
          </cell>
          <cell r="C731">
            <v>42330</v>
          </cell>
        </row>
        <row r="732">
          <cell r="B732" t="str">
            <v>คศ.3-42330-0.5</v>
          </cell>
          <cell r="C732">
            <v>43080</v>
          </cell>
        </row>
        <row r="733">
          <cell r="B733" t="str">
            <v>คศ.3-42330-1</v>
          </cell>
          <cell r="C733">
            <v>43800</v>
          </cell>
        </row>
        <row r="734">
          <cell r="B734" t="str">
            <v>คศ.3-42330-1.5</v>
          </cell>
          <cell r="C734">
            <v>44560</v>
          </cell>
        </row>
        <row r="735">
          <cell r="B735" t="str">
            <v>คศ.3-43080-0</v>
          </cell>
          <cell r="C735">
            <v>43080</v>
          </cell>
        </row>
        <row r="736">
          <cell r="B736" t="str">
            <v>คศ.3-43080-0.5</v>
          </cell>
          <cell r="C736">
            <v>43800</v>
          </cell>
        </row>
        <row r="737">
          <cell r="B737" t="str">
            <v>คศ.3-43080-1</v>
          </cell>
          <cell r="C737">
            <v>44560</v>
          </cell>
        </row>
        <row r="738">
          <cell r="B738" t="str">
            <v>คศ.3-43080-1.5</v>
          </cell>
          <cell r="C738">
            <v>45290</v>
          </cell>
        </row>
        <row r="739">
          <cell r="B739" t="str">
            <v>คศ.3-43800-0</v>
          </cell>
          <cell r="C739">
            <v>43800</v>
          </cell>
        </row>
        <row r="740">
          <cell r="B740" t="str">
            <v>คศ.3-43800-0.5</v>
          </cell>
          <cell r="C740">
            <v>44560</v>
          </cell>
        </row>
        <row r="741">
          <cell r="B741" t="str">
            <v>คศ.3-43800-1</v>
          </cell>
          <cell r="C741">
            <v>45290</v>
          </cell>
        </row>
        <row r="742">
          <cell r="B742" t="str">
            <v>คศ.3-43800-1.5</v>
          </cell>
          <cell r="C742">
            <v>46040</v>
          </cell>
        </row>
        <row r="743">
          <cell r="B743" t="str">
            <v>คศ.3-44560-0</v>
          </cell>
          <cell r="C743">
            <v>44560</v>
          </cell>
        </row>
        <row r="744">
          <cell r="B744" t="str">
            <v>คศ.3-44560-0.5</v>
          </cell>
          <cell r="C744">
            <v>45290</v>
          </cell>
        </row>
        <row r="745">
          <cell r="B745" t="str">
            <v>คศ.3-44560-1</v>
          </cell>
          <cell r="C745">
            <v>46040</v>
          </cell>
        </row>
        <row r="746">
          <cell r="B746" t="str">
            <v>คศ.3-44560-1.5</v>
          </cell>
          <cell r="C746">
            <v>46760</v>
          </cell>
        </row>
        <row r="747">
          <cell r="B747" t="str">
            <v>คศ.3-45290-0</v>
          </cell>
          <cell r="C747">
            <v>45290</v>
          </cell>
        </row>
        <row r="748">
          <cell r="B748" t="str">
            <v>คศ.3-45290-0.5</v>
          </cell>
          <cell r="C748">
            <v>46040</v>
          </cell>
        </row>
        <row r="749">
          <cell r="B749" t="str">
            <v>คศ.3-45290-1</v>
          </cell>
          <cell r="C749">
            <v>46760</v>
          </cell>
        </row>
        <row r="750">
          <cell r="B750" t="str">
            <v>คศ.3-45290-1.5</v>
          </cell>
          <cell r="C750">
            <v>47660</v>
          </cell>
        </row>
        <row r="751">
          <cell r="B751" t="str">
            <v>คศ.3-46040-0</v>
          </cell>
          <cell r="C751">
            <v>46040</v>
          </cell>
        </row>
        <row r="752">
          <cell r="B752" t="str">
            <v>คศ.3-46040-0.5</v>
          </cell>
          <cell r="C752">
            <v>46760</v>
          </cell>
        </row>
        <row r="753">
          <cell r="B753" t="str">
            <v>คศ.3-46040-1</v>
          </cell>
          <cell r="C753">
            <v>47660</v>
          </cell>
        </row>
        <row r="754">
          <cell r="B754" t="str">
            <v>คศ.3-46040-1.5</v>
          </cell>
          <cell r="C754">
            <v>48540</v>
          </cell>
        </row>
        <row r="755">
          <cell r="B755" t="str">
            <v>คศ.3-46760-0</v>
          </cell>
          <cell r="C755">
            <v>46760</v>
          </cell>
        </row>
        <row r="756">
          <cell r="B756" t="str">
            <v>คศ.3-46760-0.5</v>
          </cell>
          <cell r="C756">
            <v>47660</v>
          </cell>
        </row>
        <row r="757">
          <cell r="B757" t="str">
            <v>คศ.3-46760-1</v>
          </cell>
          <cell r="C757">
            <v>48540</v>
          </cell>
        </row>
        <row r="758">
          <cell r="B758" t="str">
            <v>คศ.3-46760-1.5</v>
          </cell>
          <cell r="C758">
            <v>49420</v>
          </cell>
        </row>
        <row r="759">
          <cell r="B759" t="str">
            <v>คศ.3-47660-0</v>
          </cell>
          <cell r="C759">
            <v>47660</v>
          </cell>
        </row>
        <row r="760">
          <cell r="B760" t="str">
            <v>คศ.3-47660-0.5</v>
          </cell>
          <cell r="C760">
            <v>48540</v>
          </cell>
        </row>
        <row r="761">
          <cell r="B761" t="str">
            <v>คศ.3-47660-1</v>
          </cell>
          <cell r="C761">
            <v>49420</v>
          </cell>
        </row>
        <row r="762">
          <cell r="B762" t="str">
            <v>คศ.3-47660-1.5</v>
          </cell>
          <cell r="C762">
            <v>50290</v>
          </cell>
        </row>
        <row r="763">
          <cell r="B763" t="str">
            <v>คศ.3-48540-0</v>
          </cell>
          <cell r="C763">
            <v>48540</v>
          </cell>
        </row>
        <row r="764">
          <cell r="B764" t="str">
            <v>คศ.3-48540-0.5</v>
          </cell>
          <cell r="C764">
            <v>49420</v>
          </cell>
        </row>
        <row r="765">
          <cell r="B765" t="str">
            <v>คศ.3-48540-1</v>
          </cell>
          <cell r="C765">
            <v>50290</v>
          </cell>
        </row>
        <row r="766">
          <cell r="B766" t="str">
            <v>คศ.3-48540-1.5</v>
          </cell>
          <cell r="C766">
            <v>51170</v>
          </cell>
        </row>
        <row r="767">
          <cell r="B767" t="str">
            <v>คศ.3-49420-0</v>
          </cell>
          <cell r="C767">
            <v>49420</v>
          </cell>
        </row>
        <row r="768">
          <cell r="B768" t="str">
            <v>คศ.3-49420-0.5</v>
          </cell>
          <cell r="C768">
            <v>50290</v>
          </cell>
        </row>
        <row r="769">
          <cell r="B769" t="str">
            <v>คศ.3-49420-1</v>
          </cell>
          <cell r="C769">
            <v>51170</v>
          </cell>
        </row>
        <row r="770">
          <cell r="B770" t="str">
            <v>คศ.3-49420-1.5</v>
          </cell>
          <cell r="C770">
            <v>52060</v>
          </cell>
        </row>
        <row r="771">
          <cell r="B771" t="str">
            <v>คศ.3-50290-0</v>
          </cell>
          <cell r="C771">
            <v>50290</v>
          </cell>
        </row>
        <row r="772">
          <cell r="B772" t="str">
            <v>คศ.3-50290-0.5</v>
          </cell>
          <cell r="C772">
            <v>51170</v>
          </cell>
        </row>
        <row r="773">
          <cell r="B773" t="str">
            <v>คศ.3-50290-1</v>
          </cell>
          <cell r="C773">
            <v>52060</v>
          </cell>
        </row>
        <row r="774">
          <cell r="B774" t="str">
            <v>คศ.3-50290-1.5</v>
          </cell>
          <cell r="C774">
            <v>52940</v>
          </cell>
        </row>
        <row r="775">
          <cell r="B775" t="str">
            <v>คศ.3-51170-0</v>
          </cell>
          <cell r="C775">
            <v>51170</v>
          </cell>
        </row>
        <row r="776">
          <cell r="B776" t="str">
            <v>คศ.3-51170-0.5</v>
          </cell>
          <cell r="C776">
            <v>52060</v>
          </cell>
        </row>
        <row r="777">
          <cell r="B777" t="str">
            <v>คศ.3-51170-1</v>
          </cell>
          <cell r="C777">
            <v>52940</v>
          </cell>
        </row>
        <row r="778">
          <cell r="B778" t="str">
            <v>คศ.3-51170-1.5</v>
          </cell>
          <cell r="C778">
            <v>53080</v>
          </cell>
        </row>
        <row r="779">
          <cell r="B779" t="str">
            <v>คศ.3-52060-0</v>
          </cell>
          <cell r="C779">
            <v>52060</v>
          </cell>
        </row>
        <row r="780">
          <cell r="B780" t="str">
            <v>คศ.3-52060-0.5</v>
          </cell>
          <cell r="C780">
            <v>52940</v>
          </cell>
        </row>
        <row r="781">
          <cell r="B781" t="str">
            <v>คศ.3-52060-1</v>
          </cell>
          <cell r="C781">
            <v>53080</v>
          </cell>
        </row>
        <row r="782">
          <cell r="B782" t="str">
            <v>คศ.3-52060-1.5</v>
          </cell>
          <cell r="C782" t="str">
            <v>ตรวจสอบ</v>
          </cell>
        </row>
        <row r="783">
          <cell r="B783" t="str">
            <v>คศ.3-52940-0</v>
          </cell>
          <cell r="C783">
            <v>52940</v>
          </cell>
        </row>
        <row r="784">
          <cell r="B784" t="str">
            <v>คศ.3-52940-0.5</v>
          </cell>
          <cell r="C784">
            <v>53080</v>
          </cell>
        </row>
        <row r="785">
          <cell r="B785" t="str">
            <v>คศ.3-52940-1</v>
          </cell>
          <cell r="C785" t="str">
            <v>ตรวจสอบ</v>
          </cell>
        </row>
        <row r="786">
          <cell r="B786" t="str">
            <v>คศ.3-52940-1.5</v>
          </cell>
          <cell r="C786" t="str">
            <v>ตรวจสอบ</v>
          </cell>
        </row>
        <row r="787">
          <cell r="B787" t="str">
            <v>คศ.3-53080-0</v>
          </cell>
          <cell r="C787">
            <v>53080</v>
          </cell>
        </row>
        <row r="788">
          <cell r="B788" t="str">
            <v>คศ.3-53080-0.5</v>
          </cell>
          <cell r="C788">
            <v>53080</v>
          </cell>
        </row>
        <row r="789">
          <cell r="B789" t="str">
            <v>คศ.3-53080-1</v>
          </cell>
          <cell r="C789">
            <v>53080</v>
          </cell>
        </row>
        <row r="790">
          <cell r="B790" t="str">
            <v>คศ.3-53080-1.5</v>
          </cell>
          <cell r="C790">
            <v>53080</v>
          </cell>
        </row>
        <row r="791">
          <cell r="B791" t="str">
            <v>คศ.4-24400-0</v>
          </cell>
          <cell r="C791">
            <v>24400</v>
          </cell>
        </row>
        <row r="792">
          <cell r="B792" t="str">
            <v>คศ.4-24400-0.5</v>
          </cell>
          <cell r="C792">
            <v>27090</v>
          </cell>
        </row>
        <row r="793">
          <cell r="B793" t="str">
            <v>คศ.4-24400-1</v>
          </cell>
          <cell r="C793">
            <v>27840</v>
          </cell>
        </row>
        <row r="794">
          <cell r="B794" t="str">
            <v>คศ.4-24400-1.5</v>
          </cell>
          <cell r="C794">
            <v>28590</v>
          </cell>
        </row>
        <row r="795">
          <cell r="B795" t="str">
            <v>คศ.4-27090-0</v>
          </cell>
          <cell r="C795">
            <v>27090</v>
          </cell>
        </row>
        <row r="796">
          <cell r="B796" t="str">
            <v>คศ.4-27090-0.5</v>
          </cell>
          <cell r="C796">
            <v>27840</v>
          </cell>
        </row>
        <row r="797">
          <cell r="B797" t="str">
            <v>คศ.4-27090-1</v>
          </cell>
          <cell r="C797">
            <v>28590</v>
          </cell>
        </row>
        <row r="798">
          <cell r="B798" t="str">
            <v>คศ.4-27090-1.5</v>
          </cell>
          <cell r="C798">
            <v>29330</v>
          </cell>
        </row>
        <row r="799">
          <cell r="B799" t="str">
            <v>คศ.4-27840-0</v>
          </cell>
          <cell r="C799">
            <v>27840</v>
          </cell>
        </row>
        <row r="800">
          <cell r="B800" t="str">
            <v>คศ.4-27840-0.5</v>
          </cell>
          <cell r="C800">
            <v>28590</v>
          </cell>
        </row>
        <row r="801">
          <cell r="B801" t="str">
            <v>คศ.4-27840-1</v>
          </cell>
          <cell r="C801">
            <v>29330</v>
          </cell>
        </row>
        <row r="802">
          <cell r="B802" t="str">
            <v>คศ.4-27840-1.5</v>
          </cell>
          <cell r="C802">
            <v>30090</v>
          </cell>
        </row>
        <row r="803">
          <cell r="B803" t="str">
            <v>คศ.4-28590-0</v>
          </cell>
          <cell r="C803">
            <v>28590</v>
          </cell>
        </row>
        <row r="804">
          <cell r="B804" t="str">
            <v>คศ.4-28590-0.5</v>
          </cell>
          <cell r="C804">
            <v>29330</v>
          </cell>
        </row>
        <row r="805">
          <cell r="B805" t="str">
            <v>คศ.4-28590-1</v>
          </cell>
          <cell r="C805">
            <v>30090</v>
          </cell>
        </row>
        <row r="806">
          <cell r="B806" t="str">
            <v>คศ.4-28590-1.5</v>
          </cell>
          <cell r="C806">
            <v>30850</v>
          </cell>
        </row>
        <row r="807">
          <cell r="B807" t="str">
            <v>คศ.4-29330-0</v>
          </cell>
          <cell r="C807">
            <v>29330</v>
          </cell>
        </row>
        <row r="808">
          <cell r="B808" t="str">
            <v>คศ.4-29330-0.5</v>
          </cell>
          <cell r="C808">
            <v>30090</v>
          </cell>
        </row>
        <row r="809">
          <cell r="B809" t="str">
            <v>คศ.4-29330-1</v>
          </cell>
          <cell r="C809">
            <v>30850</v>
          </cell>
        </row>
        <row r="810">
          <cell r="B810" t="str">
            <v>คศ.4-29330-1.5</v>
          </cell>
          <cell r="C810">
            <v>31630</v>
          </cell>
        </row>
        <row r="811">
          <cell r="B811" t="str">
            <v>คศ.4-30090-0</v>
          </cell>
          <cell r="C811">
            <v>30090</v>
          </cell>
        </row>
        <row r="812">
          <cell r="B812" t="str">
            <v>คศ.4-30090-0.5</v>
          </cell>
          <cell r="C812">
            <v>30850</v>
          </cell>
        </row>
        <row r="813">
          <cell r="B813" t="str">
            <v>คศ.4-30090-1</v>
          </cell>
          <cell r="C813">
            <v>31630</v>
          </cell>
        </row>
        <row r="814">
          <cell r="B814" t="str">
            <v>คศ.4-30090-1.5</v>
          </cell>
          <cell r="C814">
            <v>32390</v>
          </cell>
        </row>
        <row r="815">
          <cell r="B815" t="str">
            <v>คศ.4-30850-0</v>
          </cell>
          <cell r="C815">
            <v>30850</v>
          </cell>
        </row>
        <row r="816">
          <cell r="B816" t="str">
            <v>คศ.4-30850-0.5</v>
          </cell>
          <cell r="C816">
            <v>31630</v>
          </cell>
        </row>
        <row r="817">
          <cell r="B817" t="str">
            <v>คศ.4-30850-1</v>
          </cell>
          <cell r="C817">
            <v>32390</v>
          </cell>
        </row>
        <row r="818">
          <cell r="B818" t="str">
            <v>คศ.4-30850-1.5</v>
          </cell>
          <cell r="C818">
            <v>33150</v>
          </cell>
        </row>
        <row r="819">
          <cell r="B819" t="str">
            <v>คศ.4-31630-0</v>
          </cell>
          <cell r="C819">
            <v>31630</v>
          </cell>
        </row>
        <row r="820">
          <cell r="B820" t="str">
            <v>คศ.4-31630-0.5</v>
          </cell>
          <cell r="C820">
            <v>32390</v>
          </cell>
        </row>
        <row r="821">
          <cell r="B821" t="str">
            <v>คศ.4-31630-1</v>
          </cell>
          <cell r="C821">
            <v>33150</v>
          </cell>
        </row>
        <row r="822">
          <cell r="B822" t="str">
            <v>คศ.4-31630-1.5</v>
          </cell>
          <cell r="C822">
            <v>33920</v>
          </cell>
        </row>
        <row r="823">
          <cell r="B823" t="str">
            <v>คศ.4-32390-0</v>
          </cell>
          <cell r="C823">
            <v>32390</v>
          </cell>
        </row>
        <row r="824">
          <cell r="B824" t="str">
            <v>คศ.4-32390-0.5</v>
          </cell>
          <cell r="C824">
            <v>33150</v>
          </cell>
        </row>
        <row r="825">
          <cell r="B825" t="str">
            <v>คศ.4-32390-1</v>
          </cell>
          <cell r="C825">
            <v>33920</v>
          </cell>
        </row>
        <row r="826">
          <cell r="B826" t="str">
            <v>คศ.4-32390-1.5</v>
          </cell>
          <cell r="C826">
            <v>34690</v>
          </cell>
        </row>
        <row r="827">
          <cell r="B827" t="str">
            <v>คศ.4-33150-0</v>
          </cell>
          <cell r="C827">
            <v>33150</v>
          </cell>
        </row>
        <row r="828">
          <cell r="B828" t="str">
            <v>คศ.4-33150-0.5</v>
          </cell>
          <cell r="C828">
            <v>33920</v>
          </cell>
        </row>
        <row r="829">
          <cell r="B829" t="str">
            <v>คศ.4-33150-1</v>
          </cell>
          <cell r="C829">
            <v>34690</v>
          </cell>
        </row>
        <row r="830">
          <cell r="B830" t="str">
            <v>คศ.4-33150-1.5</v>
          </cell>
          <cell r="C830">
            <v>35480</v>
          </cell>
        </row>
        <row r="831">
          <cell r="B831" t="str">
            <v>คศ.4-33920-0</v>
          </cell>
          <cell r="C831">
            <v>33920</v>
          </cell>
        </row>
        <row r="832">
          <cell r="B832" t="str">
            <v>คศ.4-33920-0.5</v>
          </cell>
          <cell r="C832">
            <v>34690</v>
          </cell>
        </row>
        <row r="833">
          <cell r="B833" t="str">
            <v>คศ.4-33920-1</v>
          </cell>
          <cell r="C833">
            <v>35480</v>
          </cell>
        </row>
        <row r="834">
          <cell r="B834" t="str">
            <v>คศ.4-33920-1.5</v>
          </cell>
          <cell r="C834">
            <v>36240</v>
          </cell>
        </row>
        <row r="835">
          <cell r="B835" t="str">
            <v>คศ.4-34690-0</v>
          </cell>
          <cell r="C835">
            <v>34690</v>
          </cell>
        </row>
        <row r="836">
          <cell r="B836" t="str">
            <v>คศ.4-34690-0.5</v>
          </cell>
          <cell r="C836">
            <v>35480</v>
          </cell>
        </row>
        <row r="837">
          <cell r="B837" t="str">
            <v>คศ.4-34690-1</v>
          </cell>
          <cell r="C837">
            <v>36240</v>
          </cell>
        </row>
        <row r="838">
          <cell r="B838" t="str">
            <v>คศ.4-34690-1.5</v>
          </cell>
          <cell r="C838">
            <v>37020</v>
          </cell>
        </row>
        <row r="839">
          <cell r="B839" t="str">
            <v>คศ.4-35480-0</v>
          </cell>
          <cell r="C839">
            <v>35480</v>
          </cell>
        </row>
        <row r="840">
          <cell r="B840" t="str">
            <v>คศ.4-35480-0.5</v>
          </cell>
          <cell r="C840">
            <v>36240</v>
          </cell>
        </row>
        <row r="841">
          <cell r="B841" t="str">
            <v>คศ.4-35480-1</v>
          </cell>
          <cell r="C841">
            <v>37020</v>
          </cell>
        </row>
        <row r="842">
          <cell r="B842" t="str">
            <v>คศ.4-35480-1.5</v>
          </cell>
          <cell r="C842">
            <v>37780</v>
          </cell>
        </row>
        <row r="843">
          <cell r="B843" t="str">
            <v>คศ.4-36240-0</v>
          </cell>
          <cell r="C843">
            <v>36240</v>
          </cell>
        </row>
        <row r="844">
          <cell r="B844" t="str">
            <v>คศ.4-36240-0.5</v>
          </cell>
          <cell r="C844">
            <v>37020</v>
          </cell>
        </row>
        <row r="845">
          <cell r="B845" t="str">
            <v>คศ.4-36240-1</v>
          </cell>
          <cell r="C845">
            <v>37780</v>
          </cell>
        </row>
        <row r="846">
          <cell r="B846" t="str">
            <v>คศ.4-36240-1.5</v>
          </cell>
          <cell r="C846">
            <v>38550</v>
          </cell>
        </row>
        <row r="847">
          <cell r="B847" t="str">
            <v>คศ.4-37020-0</v>
          </cell>
          <cell r="C847">
            <v>37020</v>
          </cell>
        </row>
        <row r="848">
          <cell r="B848" t="str">
            <v>คศ.4-37020-0.5</v>
          </cell>
          <cell r="C848">
            <v>37780</v>
          </cell>
        </row>
        <row r="849">
          <cell r="B849" t="str">
            <v>คศ.4-37020-1</v>
          </cell>
          <cell r="C849">
            <v>38550</v>
          </cell>
        </row>
        <row r="850">
          <cell r="B850" t="str">
            <v>คศ.4-37020-1.5</v>
          </cell>
          <cell r="C850">
            <v>39330</v>
          </cell>
        </row>
        <row r="851">
          <cell r="B851" t="str">
            <v>คศ.4-37780-0</v>
          </cell>
          <cell r="C851">
            <v>37780</v>
          </cell>
        </row>
        <row r="852">
          <cell r="B852" t="str">
            <v>คศ.4-37780-0.5</v>
          </cell>
          <cell r="C852">
            <v>38550</v>
          </cell>
        </row>
        <row r="853">
          <cell r="B853" t="str">
            <v>คศ.4-37780-1</v>
          </cell>
          <cell r="C853">
            <v>39330</v>
          </cell>
        </row>
        <row r="854">
          <cell r="B854" t="str">
            <v>คศ.4-37780-1.5</v>
          </cell>
          <cell r="C854">
            <v>40090</v>
          </cell>
        </row>
        <row r="855">
          <cell r="B855" t="str">
            <v>คศ.4-38550-0</v>
          </cell>
          <cell r="C855">
            <v>38550</v>
          </cell>
        </row>
        <row r="856">
          <cell r="B856" t="str">
            <v>คศ.4-38550-0.5</v>
          </cell>
          <cell r="C856">
            <v>39330</v>
          </cell>
        </row>
        <row r="857">
          <cell r="B857" t="str">
            <v>คศ.4-38550-1</v>
          </cell>
          <cell r="C857">
            <v>40090</v>
          </cell>
        </row>
        <row r="858">
          <cell r="B858" t="str">
            <v>คศ.4-38550-1.5</v>
          </cell>
          <cell r="C858">
            <v>40910</v>
          </cell>
        </row>
        <row r="859">
          <cell r="B859" t="str">
            <v>คศ.4-39330-0</v>
          </cell>
          <cell r="C859">
            <v>39330</v>
          </cell>
        </row>
        <row r="860">
          <cell r="B860" t="str">
            <v>คศ.4-39330-0.5</v>
          </cell>
          <cell r="C860">
            <v>40090</v>
          </cell>
        </row>
        <row r="861">
          <cell r="B861" t="str">
            <v>คศ.4-39330-1</v>
          </cell>
          <cell r="C861">
            <v>40910</v>
          </cell>
        </row>
        <row r="862">
          <cell r="B862" t="str">
            <v>คศ.4-39330-1.5</v>
          </cell>
          <cell r="C862">
            <v>41720</v>
          </cell>
        </row>
        <row r="863">
          <cell r="B863" t="str">
            <v>คศ.4-40090-0</v>
          </cell>
          <cell r="C863">
            <v>40090</v>
          </cell>
        </row>
        <row r="864">
          <cell r="B864" t="str">
            <v>คศ.4-40090-0.5</v>
          </cell>
          <cell r="C864">
            <v>40910</v>
          </cell>
        </row>
        <row r="865">
          <cell r="B865" t="str">
            <v>คศ.4-40090-1</v>
          </cell>
          <cell r="C865">
            <v>41720</v>
          </cell>
        </row>
        <row r="866">
          <cell r="B866" t="str">
            <v>คศ.4-40090-1.5</v>
          </cell>
          <cell r="C866">
            <v>42510</v>
          </cell>
        </row>
        <row r="867">
          <cell r="B867" t="str">
            <v>คศ.4-40910-0</v>
          </cell>
          <cell r="C867">
            <v>40910</v>
          </cell>
        </row>
        <row r="868">
          <cell r="B868" t="str">
            <v>คศ.4-40910-0.5</v>
          </cell>
          <cell r="C868">
            <v>41720</v>
          </cell>
        </row>
        <row r="869">
          <cell r="B869" t="str">
            <v>คศ.4-40910-1</v>
          </cell>
          <cell r="C869">
            <v>42510</v>
          </cell>
        </row>
        <row r="870">
          <cell r="B870" t="str">
            <v>คศ.4-40910-1.5</v>
          </cell>
          <cell r="C870">
            <v>43320</v>
          </cell>
        </row>
        <row r="871">
          <cell r="B871" t="str">
            <v>คศ.4-41720-0</v>
          </cell>
          <cell r="C871">
            <v>41720</v>
          </cell>
        </row>
        <row r="872">
          <cell r="B872" t="str">
            <v>คศ.4-41720-0.5</v>
          </cell>
          <cell r="C872">
            <v>42510</v>
          </cell>
        </row>
        <row r="873">
          <cell r="B873" t="str">
            <v>คศ.4-41720-1</v>
          </cell>
          <cell r="C873">
            <v>43320</v>
          </cell>
        </row>
        <row r="874">
          <cell r="B874" t="str">
            <v>คศ.4-41720-1.5</v>
          </cell>
          <cell r="C874">
            <v>44170</v>
          </cell>
        </row>
        <row r="875">
          <cell r="B875" t="str">
            <v>คศ.4-42510-0</v>
          </cell>
          <cell r="C875">
            <v>42510</v>
          </cell>
        </row>
        <row r="876">
          <cell r="B876" t="str">
            <v>คศ.4-42510-0.5</v>
          </cell>
          <cell r="C876">
            <v>43320</v>
          </cell>
        </row>
        <row r="877">
          <cell r="B877" t="str">
            <v>คศ.4-42510-1</v>
          </cell>
          <cell r="C877">
            <v>44170</v>
          </cell>
        </row>
        <row r="878">
          <cell r="B878" t="str">
            <v>คศ.4-42510-1.5</v>
          </cell>
          <cell r="C878">
            <v>45010</v>
          </cell>
        </row>
        <row r="879">
          <cell r="B879" t="str">
            <v>คศ.4-43320-0</v>
          </cell>
          <cell r="C879">
            <v>43320</v>
          </cell>
        </row>
        <row r="880">
          <cell r="B880" t="str">
            <v>คศ.4-43320-0.5</v>
          </cell>
          <cell r="C880">
            <v>44170</v>
          </cell>
        </row>
        <row r="881">
          <cell r="B881" t="str">
            <v>คศ.4-43320-1</v>
          </cell>
          <cell r="C881">
            <v>45010</v>
          </cell>
        </row>
        <row r="882">
          <cell r="B882" t="str">
            <v>คศ.4-43320-1.5</v>
          </cell>
          <cell r="C882">
            <v>45890</v>
          </cell>
        </row>
        <row r="883">
          <cell r="B883" t="str">
            <v>คศ.4-44170-0</v>
          </cell>
          <cell r="C883">
            <v>44170</v>
          </cell>
        </row>
        <row r="884">
          <cell r="B884" t="str">
            <v>คศ.4-44170-0.5</v>
          </cell>
          <cell r="C884">
            <v>45010</v>
          </cell>
        </row>
        <row r="885">
          <cell r="B885" t="str">
            <v>คศ.4-44170-1</v>
          </cell>
          <cell r="C885">
            <v>45890</v>
          </cell>
        </row>
        <row r="886">
          <cell r="B886" t="str">
            <v>คศ.4-44170-1.5</v>
          </cell>
          <cell r="C886">
            <v>46770</v>
          </cell>
        </row>
        <row r="887">
          <cell r="B887" t="str">
            <v>คศ.4-45010-0</v>
          </cell>
          <cell r="C887">
            <v>45010</v>
          </cell>
        </row>
        <row r="888">
          <cell r="B888" t="str">
            <v>คศ.4-45010-0.5</v>
          </cell>
          <cell r="C888">
            <v>45890</v>
          </cell>
        </row>
        <row r="889">
          <cell r="B889" t="str">
            <v>คศ.4-45010-1</v>
          </cell>
          <cell r="C889">
            <v>46770</v>
          </cell>
        </row>
        <row r="890">
          <cell r="B890" t="str">
            <v>คศ.4-45010-1.5</v>
          </cell>
          <cell r="C890">
            <v>47660</v>
          </cell>
        </row>
        <row r="891">
          <cell r="B891" t="str">
            <v>คศ.4-45890-0</v>
          </cell>
          <cell r="C891">
            <v>45890</v>
          </cell>
        </row>
        <row r="892">
          <cell r="B892" t="str">
            <v>คศ.4-45890-0.5</v>
          </cell>
          <cell r="C892">
            <v>46770</v>
          </cell>
        </row>
        <row r="893">
          <cell r="B893" t="str">
            <v>คศ.4-45890-1</v>
          </cell>
          <cell r="C893">
            <v>47660</v>
          </cell>
        </row>
        <row r="894">
          <cell r="B894" t="str">
            <v>คศ.4-45890-1.5</v>
          </cell>
          <cell r="C894">
            <v>48540</v>
          </cell>
        </row>
        <row r="895">
          <cell r="B895" t="str">
            <v>คศ.4-46770-0</v>
          </cell>
          <cell r="C895">
            <v>46770</v>
          </cell>
        </row>
        <row r="896">
          <cell r="B896" t="str">
            <v>คศ.4-46770-0.5</v>
          </cell>
          <cell r="C896">
            <v>47660</v>
          </cell>
        </row>
        <row r="897">
          <cell r="B897" t="str">
            <v>คศ.4-46770-1</v>
          </cell>
          <cell r="C897">
            <v>48540</v>
          </cell>
        </row>
        <row r="898">
          <cell r="B898" t="str">
            <v>คศ.4-46770-1.5</v>
          </cell>
          <cell r="C898">
            <v>49420</v>
          </cell>
        </row>
        <row r="899">
          <cell r="B899" t="str">
            <v>คศ.4-47660-0</v>
          </cell>
          <cell r="C899">
            <v>47660</v>
          </cell>
        </row>
        <row r="900">
          <cell r="B900" t="str">
            <v>คศ.4-47660-0.5</v>
          </cell>
          <cell r="C900">
            <v>48540</v>
          </cell>
        </row>
        <row r="901">
          <cell r="B901" t="str">
            <v>คศ.4-47660-1</v>
          </cell>
          <cell r="C901">
            <v>49420</v>
          </cell>
        </row>
        <row r="902">
          <cell r="B902" t="str">
            <v>คศ.4-47660-1.5</v>
          </cell>
          <cell r="C902">
            <v>50290</v>
          </cell>
        </row>
        <row r="903">
          <cell r="B903" t="str">
            <v>คศ.4-48540-0</v>
          </cell>
          <cell r="C903">
            <v>48540</v>
          </cell>
        </row>
        <row r="904">
          <cell r="B904" t="str">
            <v>คศ.4-48540-0.5</v>
          </cell>
          <cell r="C904">
            <v>49420</v>
          </cell>
        </row>
        <row r="905">
          <cell r="B905" t="str">
            <v>คศ.4-48540-1</v>
          </cell>
          <cell r="C905">
            <v>50290</v>
          </cell>
        </row>
        <row r="906">
          <cell r="B906" t="str">
            <v>คศ.4-48540-1.5</v>
          </cell>
          <cell r="C906">
            <v>51170</v>
          </cell>
        </row>
        <row r="907">
          <cell r="B907" t="str">
            <v>คศ.4-49420-0</v>
          </cell>
          <cell r="C907">
            <v>49420</v>
          </cell>
        </row>
        <row r="908">
          <cell r="B908" t="str">
            <v>คศ.4-49420-0.5</v>
          </cell>
          <cell r="C908">
            <v>50290</v>
          </cell>
        </row>
        <row r="909">
          <cell r="B909" t="str">
            <v>คศ.4-49420-1</v>
          </cell>
          <cell r="C909">
            <v>51170</v>
          </cell>
        </row>
        <row r="910">
          <cell r="B910" t="str">
            <v>คศ.4-49420-1.5</v>
          </cell>
          <cell r="C910">
            <v>52060</v>
          </cell>
        </row>
        <row r="911">
          <cell r="B911" t="str">
            <v>คศ.4-50290-0</v>
          </cell>
          <cell r="C911">
            <v>50290</v>
          </cell>
        </row>
        <row r="912">
          <cell r="B912" t="str">
            <v>คศ.4-50290-0.5</v>
          </cell>
          <cell r="C912">
            <v>51170</v>
          </cell>
        </row>
        <row r="913">
          <cell r="B913" t="str">
            <v>คศ.4-50290-1</v>
          </cell>
          <cell r="C913">
            <v>52060</v>
          </cell>
        </row>
        <row r="914">
          <cell r="B914" t="str">
            <v>คศ.4-50290-1.5</v>
          </cell>
          <cell r="C914">
            <v>52940</v>
          </cell>
        </row>
        <row r="915">
          <cell r="B915" t="str">
            <v>คศ.4-51170-0</v>
          </cell>
          <cell r="C915">
            <v>51170</v>
          </cell>
        </row>
        <row r="916">
          <cell r="B916" t="str">
            <v>คศ.4-51170-0.5</v>
          </cell>
          <cell r="C916">
            <v>52060</v>
          </cell>
        </row>
        <row r="917">
          <cell r="B917" t="str">
            <v>คศ.4-51170-1</v>
          </cell>
          <cell r="C917">
            <v>52940</v>
          </cell>
        </row>
        <row r="918">
          <cell r="B918" t="str">
            <v>คศ.4-51170-1.5</v>
          </cell>
          <cell r="C918">
            <v>53820</v>
          </cell>
        </row>
        <row r="919">
          <cell r="B919" t="str">
            <v>คศ.4-52060-0</v>
          </cell>
          <cell r="C919">
            <v>52060</v>
          </cell>
        </row>
        <row r="920">
          <cell r="B920" t="str">
            <v>คศ.4-52060-0.5</v>
          </cell>
          <cell r="C920">
            <v>52940</v>
          </cell>
        </row>
        <row r="921">
          <cell r="B921" t="str">
            <v>คศ.4-52060-1</v>
          </cell>
          <cell r="C921">
            <v>53820</v>
          </cell>
        </row>
        <row r="922">
          <cell r="B922" t="str">
            <v>คศ.4-52060-1.5</v>
          </cell>
          <cell r="C922">
            <v>54690</v>
          </cell>
        </row>
        <row r="923">
          <cell r="B923" t="str">
            <v>คศ.4-52940-0</v>
          </cell>
          <cell r="C923">
            <v>52940</v>
          </cell>
        </row>
        <row r="924">
          <cell r="B924" t="str">
            <v>คศ.4-52940-0.5</v>
          </cell>
          <cell r="C924">
            <v>53820</v>
          </cell>
        </row>
        <row r="925">
          <cell r="B925" t="str">
            <v>คศ.4-52940-1</v>
          </cell>
          <cell r="C925">
            <v>54690</v>
          </cell>
        </row>
        <row r="926">
          <cell r="B926" t="str">
            <v>คศ.4-52940-1.5</v>
          </cell>
          <cell r="C926">
            <v>55570</v>
          </cell>
        </row>
        <row r="927">
          <cell r="B927" t="str">
            <v>คศ.4-53820-0</v>
          </cell>
          <cell r="C927">
            <v>53820</v>
          </cell>
        </row>
        <row r="928">
          <cell r="B928" t="str">
            <v>คศ.4-53820-0.5</v>
          </cell>
          <cell r="C928">
            <v>54690</v>
          </cell>
        </row>
        <row r="929">
          <cell r="B929" t="str">
            <v>คศ.4-53820-1</v>
          </cell>
          <cell r="C929">
            <v>55570</v>
          </cell>
        </row>
        <row r="930">
          <cell r="B930" t="str">
            <v>คศ.4-53820-1.5</v>
          </cell>
          <cell r="C930">
            <v>56450</v>
          </cell>
        </row>
        <row r="931">
          <cell r="B931" t="str">
            <v>คศ.4-54690-0</v>
          </cell>
          <cell r="C931">
            <v>54690</v>
          </cell>
        </row>
        <row r="932">
          <cell r="B932" t="str">
            <v>คศ.4-54690-0.5</v>
          </cell>
          <cell r="C932">
            <v>55570</v>
          </cell>
        </row>
        <row r="933">
          <cell r="B933" t="str">
            <v>คศ.4-54690-1</v>
          </cell>
          <cell r="C933">
            <v>56450</v>
          </cell>
        </row>
        <row r="934">
          <cell r="B934" t="str">
            <v>คศ.4-54690-1.5</v>
          </cell>
          <cell r="C934">
            <v>57330</v>
          </cell>
        </row>
        <row r="935">
          <cell r="B935" t="str">
            <v>คศ.4-55570-0</v>
          </cell>
          <cell r="C935">
            <v>55570</v>
          </cell>
        </row>
        <row r="936">
          <cell r="B936" t="str">
            <v>คศ.4-55570-0.5</v>
          </cell>
          <cell r="C936">
            <v>56450</v>
          </cell>
        </row>
        <row r="937">
          <cell r="B937" t="str">
            <v>คศ.4-55570-1</v>
          </cell>
          <cell r="C937">
            <v>57330</v>
          </cell>
        </row>
        <row r="938">
          <cell r="B938" t="str">
            <v>คศ.4-55570-1.5</v>
          </cell>
          <cell r="C938">
            <v>58260</v>
          </cell>
        </row>
        <row r="939">
          <cell r="B939" t="str">
            <v>คศ.4-56450-0</v>
          </cell>
          <cell r="C939">
            <v>56450</v>
          </cell>
        </row>
        <row r="940">
          <cell r="B940" t="str">
            <v>คศ.4-56450-0.5</v>
          </cell>
          <cell r="C940">
            <v>57330</v>
          </cell>
        </row>
        <row r="941">
          <cell r="B941" t="str">
            <v>คศ.4-56450-1</v>
          </cell>
          <cell r="C941">
            <v>58260</v>
          </cell>
        </row>
        <row r="942">
          <cell r="B942" t="str">
            <v>คศ.4-56450-1.5</v>
          </cell>
          <cell r="C942">
            <v>59190</v>
          </cell>
        </row>
        <row r="943">
          <cell r="B943" t="str">
            <v>คศ.4-57330-0</v>
          </cell>
          <cell r="C943">
            <v>57330</v>
          </cell>
        </row>
        <row r="944">
          <cell r="B944" t="str">
            <v>คศ.4-57330-0.5</v>
          </cell>
          <cell r="C944">
            <v>58260</v>
          </cell>
        </row>
        <row r="945">
          <cell r="B945" t="str">
            <v>คศ.4-57330-1</v>
          </cell>
          <cell r="C945">
            <v>59190</v>
          </cell>
        </row>
        <row r="946">
          <cell r="B946" t="str">
            <v>คศ.4-57330-1.5</v>
          </cell>
          <cell r="C946">
            <v>60150</v>
          </cell>
        </row>
        <row r="947">
          <cell r="B947" t="str">
            <v>คศ.4-58260-0</v>
          </cell>
          <cell r="C947">
            <v>58260</v>
          </cell>
        </row>
        <row r="948">
          <cell r="B948" t="str">
            <v>คศ.4-58260-0.5</v>
          </cell>
          <cell r="C948">
            <v>59190</v>
          </cell>
        </row>
        <row r="949">
          <cell r="B949" t="str">
            <v>คศ.4-58260-1</v>
          </cell>
          <cell r="C949">
            <v>60150</v>
          </cell>
        </row>
        <row r="950">
          <cell r="B950" t="str">
            <v>คศ.4-58260-1.5</v>
          </cell>
          <cell r="C950">
            <v>61110</v>
          </cell>
        </row>
        <row r="951">
          <cell r="B951" t="str">
            <v>คศ.4-59190-0</v>
          </cell>
          <cell r="C951">
            <v>59190</v>
          </cell>
        </row>
        <row r="952">
          <cell r="B952" t="str">
            <v>คศ.4-59190-0.5</v>
          </cell>
          <cell r="C952">
            <v>60150</v>
          </cell>
        </row>
        <row r="953">
          <cell r="B953" t="str">
            <v>คศ.4-59190-1</v>
          </cell>
          <cell r="C953">
            <v>61110</v>
          </cell>
        </row>
        <row r="954">
          <cell r="B954" t="str">
            <v>คศ.4-59190-1.5</v>
          </cell>
          <cell r="C954">
            <v>62100</v>
          </cell>
        </row>
        <row r="955">
          <cell r="B955" t="str">
            <v>คศ.4-60150-0</v>
          </cell>
          <cell r="C955">
            <v>60150</v>
          </cell>
        </row>
        <row r="956">
          <cell r="B956" t="str">
            <v>คศ.4-60150-0.5</v>
          </cell>
          <cell r="C956">
            <v>61110</v>
          </cell>
        </row>
        <row r="957">
          <cell r="B957" t="str">
            <v>คศ.4-60150-1</v>
          </cell>
          <cell r="C957">
            <v>62100</v>
          </cell>
        </row>
        <row r="958">
          <cell r="B958" t="str">
            <v>คศ.4-60150-1.5</v>
          </cell>
          <cell r="C958">
            <v>62760</v>
          </cell>
        </row>
        <row r="959">
          <cell r="B959" t="str">
            <v>คศ.4-61110-0</v>
          </cell>
          <cell r="C959">
            <v>61110</v>
          </cell>
        </row>
        <row r="960">
          <cell r="B960" t="str">
            <v>คศ.4-61110-0.5</v>
          </cell>
          <cell r="C960">
            <v>62100</v>
          </cell>
        </row>
        <row r="961">
          <cell r="B961" t="str">
            <v>คศ.4-61110-1</v>
          </cell>
          <cell r="C961">
            <v>62760</v>
          </cell>
        </row>
        <row r="962">
          <cell r="B962" t="str">
            <v>คศ.4-61110-1.5</v>
          </cell>
          <cell r="C962" t="str">
            <v>ตรวจสอบ</v>
          </cell>
        </row>
        <row r="963">
          <cell r="B963" t="str">
            <v>คศ.4-62100-0</v>
          </cell>
          <cell r="C963">
            <v>62100</v>
          </cell>
        </row>
        <row r="964">
          <cell r="B964" t="str">
            <v>คศ.4-62100-0.5</v>
          </cell>
          <cell r="C964">
            <v>62760</v>
          </cell>
        </row>
        <row r="965">
          <cell r="B965" t="str">
            <v>คศ.4-62100-1</v>
          </cell>
          <cell r="C965" t="str">
            <v>ตรวจสอบ</v>
          </cell>
        </row>
        <row r="966">
          <cell r="B966" t="str">
            <v>คศ.4-62100-1.5</v>
          </cell>
          <cell r="C966" t="str">
            <v>ตรวจสอบ</v>
          </cell>
        </row>
        <row r="967">
          <cell r="B967" t="str">
            <v>คศ.4-62720-0</v>
          </cell>
          <cell r="C967">
            <v>62760</v>
          </cell>
        </row>
        <row r="968">
          <cell r="B968" t="str">
            <v>คศ.4-62720-0.5</v>
          </cell>
          <cell r="C968" t="str">
            <v>ตรวจสอบ</v>
          </cell>
        </row>
        <row r="969">
          <cell r="B969" t="str">
            <v>คศ.4-62720-1</v>
          </cell>
          <cell r="C969" t="str">
            <v>ตรวจสอบ</v>
          </cell>
        </row>
        <row r="970">
          <cell r="B970" t="str">
            <v>คศ.4-62720-1.5</v>
          </cell>
          <cell r="C970" t="str">
            <v>ตรวจสอบ</v>
          </cell>
        </row>
        <row r="971">
          <cell r="B971" t="str">
            <v>คศ.5-29980-0</v>
          </cell>
          <cell r="C971">
            <v>29980</v>
          </cell>
        </row>
        <row r="972">
          <cell r="B972" t="str">
            <v>คศ.5-29980-0.5</v>
          </cell>
          <cell r="C972">
            <v>31820</v>
          </cell>
        </row>
        <row r="973">
          <cell r="B973" t="str">
            <v>คศ.5-29980-1</v>
          </cell>
          <cell r="C973">
            <v>32680</v>
          </cell>
        </row>
        <row r="974">
          <cell r="B974" t="str">
            <v>คศ.5-29980-1.5</v>
          </cell>
          <cell r="C974">
            <v>33570</v>
          </cell>
        </row>
        <row r="975">
          <cell r="B975" t="str">
            <v>คศ.5-31820-0</v>
          </cell>
          <cell r="C975">
            <v>31820</v>
          </cell>
        </row>
        <row r="976">
          <cell r="B976" t="str">
            <v>คศ.5-31820-0.5</v>
          </cell>
          <cell r="C976">
            <v>32680</v>
          </cell>
        </row>
        <row r="977">
          <cell r="B977" t="str">
            <v>คศ.5-31820-1</v>
          </cell>
          <cell r="C977">
            <v>33570</v>
          </cell>
        </row>
        <row r="978">
          <cell r="B978" t="str">
            <v>คศ.5-31820-1.5</v>
          </cell>
          <cell r="C978">
            <v>34440</v>
          </cell>
        </row>
        <row r="979">
          <cell r="B979" t="str">
            <v>คศ.5-32680-0</v>
          </cell>
          <cell r="C979">
            <v>32680</v>
          </cell>
        </row>
        <row r="980">
          <cell r="B980" t="str">
            <v>คศ.5-32680-0.5</v>
          </cell>
          <cell r="C980">
            <v>33570</v>
          </cell>
        </row>
        <row r="981">
          <cell r="B981" t="str">
            <v>คศ.5-32680-1</v>
          </cell>
          <cell r="C981">
            <v>34440</v>
          </cell>
        </row>
        <row r="982">
          <cell r="B982" t="str">
            <v>คศ.5-32680-1.5</v>
          </cell>
          <cell r="C982">
            <v>35340</v>
          </cell>
        </row>
        <row r="983">
          <cell r="B983" t="str">
            <v>คศ.5-33570-0</v>
          </cell>
          <cell r="C983">
            <v>33570</v>
          </cell>
        </row>
        <row r="984">
          <cell r="B984" t="str">
            <v>คศ.5-33570-0.5</v>
          </cell>
          <cell r="C984">
            <v>34440</v>
          </cell>
        </row>
        <row r="985">
          <cell r="B985" t="str">
            <v>คศ.5-33570-1</v>
          </cell>
          <cell r="C985">
            <v>35340</v>
          </cell>
        </row>
        <row r="986">
          <cell r="B986" t="str">
            <v>คศ.5-33570-1.5</v>
          </cell>
          <cell r="C986">
            <v>36220</v>
          </cell>
        </row>
        <row r="987">
          <cell r="B987" t="str">
            <v>คศ.5-34440-0</v>
          </cell>
          <cell r="C987">
            <v>34440</v>
          </cell>
        </row>
        <row r="988">
          <cell r="B988" t="str">
            <v>คศ.5-34440-0.5</v>
          </cell>
          <cell r="C988">
            <v>35340</v>
          </cell>
        </row>
        <row r="989">
          <cell r="B989" t="str">
            <v>คศ.5-34440-1</v>
          </cell>
          <cell r="C989">
            <v>36220</v>
          </cell>
        </row>
        <row r="990">
          <cell r="B990" t="str">
            <v>คศ.5-34440-1.5</v>
          </cell>
          <cell r="C990">
            <v>37240</v>
          </cell>
        </row>
        <row r="991">
          <cell r="B991" t="str">
            <v>คศ.5-35340-0</v>
          </cell>
          <cell r="C991">
            <v>35340</v>
          </cell>
        </row>
        <row r="992">
          <cell r="B992" t="str">
            <v>คศ.5-35340-0.5</v>
          </cell>
          <cell r="C992">
            <v>36220</v>
          </cell>
        </row>
        <row r="993">
          <cell r="B993" t="str">
            <v>คศ.5-35340-1</v>
          </cell>
          <cell r="C993">
            <v>37240</v>
          </cell>
        </row>
        <row r="994">
          <cell r="B994" t="str">
            <v>คศ.5-35340-1.5</v>
          </cell>
          <cell r="C994">
            <v>38260</v>
          </cell>
        </row>
        <row r="995">
          <cell r="B995" t="str">
            <v>คศ.5-36220-0</v>
          </cell>
          <cell r="C995">
            <v>36220</v>
          </cell>
        </row>
        <row r="996">
          <cell r="B996" t="str">
            <v>คศ.5-36220-0.5</v>
          </cell>
          <cell r="C996">
            <v>37240</v>
          </cell>
        </row>
        <row r="997">
          <cell r="B997" t="str">
            <v>คศ.5-36220-1</v>
          </cell>
          <cell r="C997">
            <v>38260</v>
          </cell>
        </row>
        <row r="998">
          <cell r="B998" t="str">
            <v>คศ.5-36220-1.5</v>
          </cell>
          <cell r="C998">
            <v>39300</v>
          </cell>
        </row>
        <row r="999">
          <cell r="B999" t="str">
            <v>คศ.5-37240-0</v>
          </cell>
          <cell r="C999">
            <v>37240</v>
          </cell>
        </row>
        <row r="1000">
          <cell r="B1000" t="str">
            <v>คศ.5-37240-0.5</v>
          </cell>
          <cell r="C1000">
            <v>38260</v>
          </cell>
        </row>
        <row r="1001">
          <cell r="B1001" t="str">
            <v>คศ.5-37240-1</v>
          </cell>
          <cell r="C1001">
            <v>39300</v>
          </cell>
        </row>
        <row r="1002">
          <cell r="B1002" t="str">
            <v>คศ.5-37240-1.5</v>
          </cell>
          <cell r="C1002">
            <v>40360</v>
          </cell>
        </row>
        <row r="1003">
          <cell r="B1003" t="str">
            <v>คศ.5-38260-0</v>
          </cell>
          <cell r="C1003">
            <v>38260</v>
          </cell>
        </row>
        <row r="1004">
          <cell r="B1004" t="str">
            <v>คศ.5-38260-0.5</v>
          </cell>
          <cell r="C1004">
            <v>39300</v>
          </cell>
        </row>
        <row r="1005">
          <cell r="B1005" t="str">
            <v>คศ.5-38260-1</v>
          </cell>
          <cell r="C1005">
            <v>40360</v>
          </cell>
        </row>
        <row r="1006">
          <cell r="B1006" t="str">
            <v>คศ.5-38260-1.5</v>
          </cell>
          <cell r="C1006">
            <v>41400</v>
          </cell>
        </row>
        <row r="1007">
          <cell r="B1007" t="str">
            <v>คศ.5-39300-0</v>
          </cell>
          <cell r="C1007">
            <v>39300</v>
          </cell>
        </row>
        <row r="1008">
          <cell r="B1008" t="str">
            <v>คศ.5-39300-0.5</v>
          </cell>
          <cell r="C1008">
            <v>40360</v>
          </cell>
        </row>
        <row r="1009">
          <cell r="B1009" t="str">
            <v>คศ.5-39300-1</v>
          </cell>
          <cell r="C1009">
            <v>41400</v>
          </cell>
        </row>
        <row r="1010">
          <cell r="B1010" t="str">
            <v>คศ.5-39300-1.5</v>
          </cell>
          <cell r="C1010">
            <v>42480</v>
          </cell>
        </row>
        <row r="1011">
          <cell r="B1011" t="str">
            <v>คศ.5-40360-0</v>
          </cell>
          <cell r="C1011">
            <v>40360</v>
          </cell>
        </row>
        <row r="1012">
          <cell r="B1012" t="str">
            <v>คศ.5-40360-0.5</v>
          </cell>
          <cell r="C1012">
            <v>41400</v>
          </cell>
        </row>
        <row r="1013">
          <cell r="B1013" t="str">
            <v>คศ.5-40360-1</v>
          </cell>
          <cell r="C1013">
            <v>42480</v>
          </cell>
        </row>
        <row r="1014">
          <cell r="B1014" t="str">
            <v>คศ.5-40360-1.5</v>
          </cell>
          <cell r="C1014">
            <v>43560</v>
          </cell>
        </row>
        <row r="1015">
          <cell r="B1015" t="str">
            <v>คศ.5-41400-0</v>
          </cell>
          <cell r="C1015">
            <v>41400</v>
          </cell>
        </row>
        <row r="1016">
          <cell r="B1016" t="str">
            <v>คศ.5-41400-0.5</v>
          </cell>
          <cell r="C1016">
            <v>42480</v>
          </cell>
        </row>
        <row r="1017">
          <cell r="B1017" t="str">
            <v>คศ.5-41400-1</v>
          </cell>
          <cell r="C1017">
            <v>43560</v>
          </cell>
        </row>
        <row r="1018">
          <cell r="B1018" t="str">
            <v>คศ.5-41400-1.5</v>
          </cell>
          <cell r="C1018">
            <v>44660</v>
          </cell>
        </row>
        <row r="1019">
          <cell r="B1019" t="str">
            <v>คศ.5-42480-0</v>
          </cell>
          <cell r="C1019">
            <v>42480</v>
          </cell>
        </row>
        <row r="1020">
          <cell r="B1020" t="str">
            <v>คศ.5-42480-0.5</v>
          </cell>
          <cell r="C1020">
            <v>43560</v>
          </cell>
        </row>
        <row r="1021">
          <cell r="B1021" t="str">
            <v>คศ.5-42480-1</v>
          </cell>
          <cell r="C1021">
            <v>44660</v>
          </cell>
        </row>
        <row r="1022">
          <cell r="B1022" t="str">
            <v>คศ.5-42480-1.5</v>
          </cell>
          <cell r="C1022">
            <v>45770</v>
          </cell>
        </row>
        <row r="1023">
          <cell r="B1023" t="str">
            <v>คศ.5-43560-0</v>
          </cell>
          <cell r="C1023">
            <v>43560</v>
          </cell>
        </row>
        <row r="1024">
          <cell r="B1024" t="str">
            <v>คศ.5-43560-0.5</v>
          </cell>
          <cell r="C1024">
            <v>44660</v>
          </cell>
        </row>
        <row r="1025">
          <cell r="B1025" t="str">
            <v>คศ.5-43560-1</v>
          </cell>
          <cell r="C1025">
            <v>45770</v>
          </cell>
        </row>
        <row r="1026">
          <cell r="B1026" t="str">
            <v>คศ.5-43560-1.5</v>
          </cell>
          <cell r="C1026">
            <v>46880</v>
          </cell>
        </row>
        <row r="1027">
          <cell r="B1027" t="str">
            <v>คศ.5-44660-0</v>
          </cell>
          <cell r="C1027">
            <v>44660</v>
          </cell>
        </row>
        <row r="1028">
          <cell r="B1028" t="str">
            <v>คศ.5-44660-0.5</v>
          </cell>
          <cell r="C1028">
            <v>45770</v>
          </cell>
        </row>
        <row r="1029">
          <cell r="B1029" t="str">
            <v>คศ.5-44660-1</v>
          </cell>
          <cell r="C1029">
            <v>46880</v>
          </cell>
        </row>
        <row r="1030">
          <cell r="B1030" t="str">
            <v>คศ.5-44660-1.5</v>
          </cell>
          <cell r="C1030">
            <v>48010</v>
          </cell>
        </row>
        <row r="1031">
          <cell r="B1031" t="str">
            <v>คศ.5-45770-0</v>
          </cell>
          <cell r="C1031">
            <v>45770</v>
          </cell>
        </row>
        <row r="1032">
          <cell r="B1032" t="str">
            <v>คศ.5-45770-0.5</v>
          </cell>
          <cell r="C1032">
            <v>46880</v>
          </cell>
        </row>
        <row r="1033">
          <cell r="B1033" t="str">
            <v>คศ.5-45770-1</v>
          </cell>
          <cell r="C1033">
            <v>48010</v>
          </cell>
        </row>
        <row r="1034">
          <cell r="B1034" t="str">
            <v>คศ.5-45770-1.5</v>
          </cell>
          <cell r="C1034">
            <v>49120</v>
          </cell>
        </row>
        <row r="1035">
          <cell r="B1035" t="str">
            <v>คศ.5-46880-0</v>
          </cell>
          <cell r="C1035">
            <v>46880</v>
          </cell>
        </row>
        <row r="1036">
          <cell r="B1036" t="str">
            <v>คศ.5-46880-0.5</v>
          </cell>
          <cell r="C1036">
            <v>48010</v>
          </cell>
        </row>
        <row r="1037">
          <cell r="B1037" t="str">
            <v>คศ.5-46880-1</v>
          </cell>
          <cell r="C1037">
            <v>49120</v>
          </cell>
        </row>
        <row r="1038">
          <cell r="B1038" t="str">
            <v>คศ.5-46880-1.5</v>
          </cell>
          <cell r="C1038">
            <v>50250</v>
          </cell>
        </row>
        <row r="1039">
          <cell r="B1039" t="str">
            <v>คศ.5-48010-0</v>
          </cell>
          <cell r="C1039">
            <v>48010</v>
          </cell>
        </row>
        <row r="1040">
          <cell r="B1040" t="str">
            <v>คศ.5-48010-0.5</v>
          </cell>
          <cell r="C1040">
            <v>49120</v>
          </cell>
        </row>
        <row r="1041">
          <cell r="B1041" t="str">
            <v>คศ.5-48010-1</v>
          </cell>
          <cell r="C1041">
            <v>50250</v>
          </cell>
        </row>
        <row r="1042">
          <cell r="B1042" t="str">
            <v>คศ.5-48010-1.5</v>
          </cell>
          <cell r="C1042">
            <v>51380</v>
          </cell>
        </row>
        <row r="1043">
          <cell r="B1043" t="str">
            <v>คศ.5-49120-0</v>
          </cell>
          <cell r="C1043">
            <v>49120</v>
          </cell>
        </row>
        <row r="1044">
          <cell r="B1044" t="str">
            <v>คศ.5-49120-0.5</v>
          </cell>
          <cell r="C1044">
            <v>50250</v>
          </cell>
        </row>
        <row r="1045">
          <cell r="B1045" t="str">
            <v>คศ.5-49120-1</v>
          </cell>
          <cell r="C1045">
            <v>51380</v>
          </cell>
        </row>
        <row r="1046">
          <cell r="B1046" t="str">
            <v>คศ.5-49120-1.5</v>
          </cell>
          <cell r="C1046">
            <v>52520</v>
          </cell>
        </row>
        <row r="1047">
          <cell r="B1047" t="str">
            <v>คศ.5-50250-0</v>
          </cell>
          <cell r="C1047">
            <v>50250</v>
          </cell>
        </row>
        <row r="1048">
          <cell r="B1048" t="str">
            <v>คศ.5-50250-0.5</v>
          </cell>
          <cell r="C1048">
            <v>51380</v>
          </cell>
        </row>
        <row r="1049">
          <cell r="B1049" t="str">
            <v>คศ.5-50250-1</v>
          </cell>
          <cell r="C1049">
            <v>52520</v>
          </cell>
        </row>
        <row r="1050">
          <cell r="B1050" t="str">
            <v>คศ.5-50250-1.5</v>
          </cell>
          <cell r="C1050">
            <v>53640</v>
          </cell>
        </row>
        <row r="1051">
          <cell r="B1051" t="str">
            <v>คศ.5-51380-0</v>
          </cell>
          <cell r="C1051">
            <v>51380</v>
          </cell>
        </row>
        <row r="1052">
          <cell r="B1052" t="str">
            <v>คศ.5-51380-0.5</v>
          </cell>
          <cell r="C1052">
            <v>52520</v>
          </cell>
        </row>
        <row r="1053">
          <cell r="B1053" t="str">
            <v>คศ.5-51380-1</v>
          </cell>
          <cell r="C1053">
            <v>53640</v>
          </cell>
        </row>
        <row r="1054">
          <cell r="B1054" t="str">
            <v>คศ.5-51380-1.5</v>
          </cell>
          <cell r="C1054">
            <v>54780</v>
          </cell>
        </row>
        <row r="1055">
          <cell r="B1055" t="str">
            <v>คศ.5-52520-0</v>
          </cell>
          <cell r="C1055">
            <v>52520</v>
          </cell>
        </row>
        <row r="1056">
          <cell r="B1056" t="str">
            <v>คศ.5-52520-0.5</v>
          </cell>
          <cell r="C1056">
            <v>53640</v>
          </cell>
        </row>
        <row r="1057">
          <cell r="B1057" t="str">
            <v>คศ.5-52520-1</v>
          </cell>
          <cell r="C1057">
            <v>54780</v>
          </cell>
        </row>
        <row r="1058">
          <cell r="B1058" t="str">
            <v>คศ.5-52520-1.5</v>
          </cell>
          <cell r="C1058">
            <v>55930</v>
          </cell>
        </row>
        <row r="1059">
          <cell r="B1059" t="str">
            <v>คศ.5-53640-0</v>
          </cell>
          <cell r="C1059">
            <v>53640</v>
          </cell>
        </row>
        <row r="1060">
          <cell r="B1060" t="str">
            <v>คศ.5-53640-0.5</v>
          </cell>
          <cell r="C1060">
            <v>54780</v>
          </cell>
        </row>
        <row r="1061">
          <cell r="B1061" t="str">
            <v>คศ.5-53640-1</v>
          </cell>
          <cell r="C1061">
            <v>55930</v>
          </cell>
        </row>
        <row r="1062">
          <cell r="B1062" t="str">
            <v>คศ.5-53640-1.5</v>
          </cell>
          <cell r="C1062">
            <v>57050</v>
          </cell>
        </row>
        <row r="1063">
          <cell r="B1063" t="str">
            <v>คศ.5-54780-0</v>
          </cell>
          <cell r="C1063">
            <v>54780</v>
          </cell>
        </row>
        <row r="1064">
          <cell r="B1064" t="str">
            <v>คศ.5-54780-0.5</v>
          </cell>
          <cell r="C1064">
            <v>55930</v>
          </cell>
        </row>
        <row r="1065">
          <cell r="B1065" t="str">
            <v>คศ.5-54780-1</v>
          </cell>
          <cell r="C1065">
            <v>57050</v>
          </cell>
        </row>
        <row r="1066">
          <cell r="B1066" t="str">
            <v>คศ.5-54780-1.5</v>
          </cell>
          <cell r="C1066">
            <v>58210</v>
          </cell>
        </row>
        <row r="1067">
          <cell r="B1067" t="str">
            <v>คศ.5-55930-0</v>
          </cell>
          <cell r="C1067">
            <v>55930</v>
          </cell>
        </row>
        <row r="1068">
          <cell r="B1068" t="str">
            <v>คศ.5-55930-0.5</v>
          </cell>
          <cell r="C1068">
            <v>57050</v>
          </cell>
        </row>
        <row r="1069">
          <cell r="B1069" t="str">
            <v>คศ.5-55930-1</v>
          </cell>
          <cell r="C1069">
            <v>58210</v>
          </cell>
        </row>
        <row r="1070">
          <cell r="B1070" t="str">
            <v>คศ.5-55930-1.5</v>
          </cell>
          <cell r="C1070">
            <v>59340</v>
          </cell>
        </row>
        <row r="1071">
          <cell r="B1071" t="str">
            <v>คศ.5-57050-0</v>
          </cell>
          <cell r="C1071">
            <v>57050</v>
          </cell>
        </row>
        <row r="1072">
          <cell r="B1072" t="str">
            <v>คศ.5-57050-0.5</v>
          </cell>
          <cell r="C1072">
            <v>58210</v>
          </cell>
        </row>
        <row r="1073">
          <cell r="B1073" t="str">
            <v>คศ.5-57050-1</v>
          </cell>
          <cell r="C1073">
            <v>59340</v>
          </cell>
        </row>
        <row r="1074">
          <cell r="B1074" t="str">
            <v>คศ.5-57050-1.5</v>
          </cell>
          <cell r="C1074">
            <v>60500</v>
          </cell>
        </row>
        <row r="1075">
          <cell r="B1075" t="str">
            <v>คศ.5-58210-0</v>
          </cell>
          <cell r="C1075">
            <v>58210</v>
          </cell>
        </row>
        <row r="1076">
          <cell r="B1076" t="str">
            <v>คศ.5-58210-0.5</v>
          </cell>
          <cell r="C1076">
            <v>59340</v>
          </cell>
        </row>
        <row r="1077">
          <cell r="B1077" t="str">
            <v>คศ.5-58210-1</v>
          </cell>
          <cell r="C1077">
            <v>60500</v>
          </cell>
        </row>
        <row r="1078">
          <cell r="B1078" t="str">
            <v>คศ.5-58210-1.5</v>
          </cell>
          <cell r="C1078">
            <v>61640</v>
          </cell>
        </row>
        <row r="1079">
          <cell r="B1079" t="str">
            <v>คศ.5-59340-0</v>
          </cell>
          <cell r="C1079">
            <v>59340</v>
          </cell>
        </row>
        <row r="1080">
          <cell r="B1080" t="str">
            <v>คศ.5-59340-0.5</v>
          </cell>
          <cell r="C1080">
            <v>60500</v>
          </cell>
        </row>
        <row r="1081">
          <cell r="B1081" t="str">
            <v>คศ.5-59340-1</v>
          </cell>
          <cell r="C1081">
            <v>61640</v>
          </cell>
        </row>
        <row r="1082">
          <cell r="B1082" t="str">
            <v>คศ.5-59340-1.5</v>
          </cell>
          <cell r="C1082">
            <v>62820</v>
          </cell>
        </row>
        <row r="1083">
          <cell r="B1083" t="str">
            <v>คศ.5-60500-0</v>
          </cell>
          <cell r="C1083">
            <v>60500</v>
          </cell>
        </row>
        <row r="1084">
          <cell r="B1084" t="str">
            <v>คศ.5-60500-0.5</v>
          </cell>
          <cell r="C1084">
            <v>61640</v>
          </cell>
        </row>
        <row r="1085">
          <cell r="B1085" t="str">
            <v>คศ.5-60500-1</v>
          </cell>
          <cell r="C1085">
            <v>62820</v>
          </cell>
        </row>
        <row r="1086">
          <cell r="B1086" t="str">
            <v>คศ.5-60500-1.5</v>
          </cell>
          <cell r="C1086">
            <v>63960</v>
          </cell>
        </row>
        <row r="1087">
          <cell r="B1087" t="str">
            <v>คศ.5-61640-0</v>
          </cell>
          <cell r="C1087">
            <v>61640</v>
          </cell>
        </row>
        <row r="1088">
          <cell r="B1088" t="str">
            <v>คศ.5-61640-0.5</v>
          </cell>
          <cell r="C1088">
            <v>62820</v>
          </cell>
        </row>
        <row r="1089">
          <cell r="B1089" t="str">
            <v>คศ.5-61640-1</v>
          </cell>
          <cell r="C1089">
            <v>63960</v>
          </cell>
        </row>
        <row r="1090">
          <cell r="B1090" t="str">
            <v>คศ.5-61640-1.5</v>
          </cell>
          <cell r="C1090">
            <v>65100</v>
          </cell>
        </row>
        <row r="1091">
          <cell r="B1091" t="str">
            <v>คศ.5-62820-0</v>
          </cell>
          <cell r="C1091">
            <v>62820</v>
          </cell>
        </row>
        <row r="1092">
          <cell r="B1092" t="str">
            <v>คศ.5-62820-0.5</v>
          </cell>
          <cell r="C1092">
            <v>63960</v>
          </cell>
        </row>
        <row r="1093">
          <cell r="B1093" t="str">
            <v>คศ.5-62820-1</v>
          </cell>
          <cell r="C1093">
            <v>65100</v>
          </cell>
        </row>
        <row r="1094">
          <cell r="B1094" t="str">
            <v>คศ.5-62820-1.5</v>
          </cell>
          <cell r="C1094">
            <v>66280</v>
          </cell>
        </row>
        <row r="1095">
          <cell r="B1095" t="str">
            <v>คศ.5-63960-0</v>
          </cell>
          <cell r="C1095">
            <v>63960</v>
          </cell>
        </row>
      </sheetData>
      <sheetData sheetId="9" refreshError="1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ังสือนำ"/>
      <sheetName val="คำชี้แจง"/>
      <sheetName val="อส(ผบ)"/>
      <sheetName val="อส(ศน)"/>
      <sheetName val="อส38ค(2)ม40"/>
      <sheetName val="อส(คปร6)"/>
      <sheetName val="T"/>
      <sheetName val="1"/>
      <sheetName val="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H2" t="str">
            <v>โครงสร้าง</v>
          </cell>
          <cell r="AI2" t="str">
            <v>ผู้อำนวยการสำนักงานเขตพื้นที่การศึกษา</v>
          </cell>
          <cell r="AJ2" t="str">
            <v>ผู้อำนวยการสำนักงานเขตพื้นที่การศึกษา</v>
          </cell>
        </row>
        <row r="3">
          <cell r="AH3" t="str">
            <v>ชั่วคราว/เงื่อนไข</v>
          </cell>
          <cell r="AI3" t="str">
            <v>รองผู้อำนวยการสำนักงานเขตพื้นที่การศึกษา</v>
          </cell>
          <cell r="AJ3" t="str">
            <v>รองผู้อำนวยการสำนักงานเขตพื้นที่การศึกษา</v>
          </cell>
        </row>
        <row r="4">
          <cell r="AJ4" t="str">
            <v>เจ้าหน้าที่บริหารการศึกษาขั้นพื้นฐาน</v>
          </cell>
        </row>
        <row r="5">
          <cell r="AJ5" t="str">
            <v>ผู้ช่วยผู้อำนวยการสำนักงานเขตพื้นที่การศึกษา</v>
          </cell>
        </row>
        <row r="6">
          <cell r="AJ6" t="str">
            <v>ผู้อำนวยการสถานศึกษา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ังสือนำ"/>
      <sheetName val="คำชี้แจง"/>
      <sheetName val="อส(ผบ)"/>
      <sheetName val="อส(ศน)"/>
      <sheetName val="อส38ค(2)ม40"/>
      <sheetName val="อส(คปร6)"/>
      <sheetName val="T"/>
      <sheetName val="1"/>
      <sheetName val="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L2" t="str">
            <v>ศึกษานิเทศก์</v>
          </cell>
          <cell r="AM2" t="str">
            <v>คศ.5</v>
          </cell>
          <cell r="AS2" t="str">
            <v>มีคนครอง</v>
          </cell>
          <cell r="AT2" t="str">
            <v>ชาย</v>
          </cell>
          <cell r="AU2">
            <v>1</v>
          </cell>
          <cell r="AV2" t="str">
            <v>ม.ค.</v>
          </cell>
          <cell r="AW2">
            <v>2494</v>
          </cell>
          <cell r="AX2">
            <v>2511</v>
          </cell>
          <cell r="AY2" t="str">
            <v>เอก</v>
          </cell>
          <cell r="AZ2" t="str">
            <v>ตัดโอนมาจาก สพท.อื่น</v>
          </cell>
        </row>
        <row r="3">
          <cell r="AM3" t="str">
            <v>คศ.4</v>
          </cell>
          <cell r="AS3" t="str">
            <v>ว่างมีเงิน</v>
          </cell>
          <cell r="AT3" t="str">
            <v>หญิง</v>
          </cell>
          <cell r="AU3">
            <v>2</v>
          </cell>
          <cell r="AV3" t="str">
            <v>ก.พ.</v>
          </cell>
          <cell r="AW3">
            <v>2495</v>
          </cell>
          <cell r="AX3">
            <v>2512</v>
          </cell>
          <cell r="AY3" t="str">
            <v>โท</v>
          </cell>
          <cell r="AZ3" t="str">
            <v>ย้ายไป</v>
          </cell>
        </row>
        <row r="4">
          <cell r="AM4" t="str">
            <v>คศ.3</v>
          </cell>
          <cell r="AS4" t="str">
            <v>ว่างไม่มีเงิน</v>
          </cell>
          <cell r="AU4">
            <v>3</v>
          </cell>
          <cell r="AV4" t="str">
            <v>มี.ค.</v>
          </cell>
          <cell r="AW4">
            <v>2496</v>
          </cell>
          <cell r="AX4">
            <v>2513</v>
          </cell>
          <cell r="AY4" t="str">
            <v>ตรี</v>
          </cell>
          <cell r="AZ4" t="str">
            <v>โอนออกไป</v>
          </cell>
        </row>
        <row r="5">
          <cell r="AM5" t="str">
            <v>คศ.2</v>
          </cell>
          <cell r="AU5">
            <v>4</v>
          </cell>
          <cell r="AV5" t="str">
            <v>เม.ย.</v>
          </cell>
          <cell r="AW5">
            <v>2497</v>
          </cell>
          <cell r="AX5">
            <v>2514</v>
          </cell>
          <cell r="AY5" t="str">
            <v>ต่ำกว่าตรี</v>
          </cell>
          <cell r="AZ5" t="str">
            <v>เกษียณปกติ</v>
          </cell>
        </row>
        <row r="6">
          <cell r="AM6" t="str">
            <v>คศ.1</v>
          </cell>
          <cell r="AU6">
            <v>5</v>
          </cell>
          <cell r="AV6" t="str">
            <v>พ.ค.</v>
          </cell>
          <cell r="AW6">
            <v>2498</v>
          </cell>
          <cell r="AX6">
            <v>2515</v>
          </cell>
          <cell r="AZ6" t="str">
            <v>เกษียณก่อนกำหนด</v>
          </cell>
        </row>
        <row r="7">
          <cell r="AU7">
            <v>6</v>
          </cell>
          <cell r="AV7" t="str">
            <v>มิ.ย.</v>
          </cell>
          <cell r="AW7">
            <v>2499</v>
          </cell>
          <cell r="AX7">
            <v>2516</v>
          </cell>
          <cell r="AZ7" t="str">
            <v>ลาออก</v>
          </cell>
        </row>
        <row r="8">
          <cell r="AU8">
            <v>7</v>
          </cell>
          <cell r="AV8" t="str">
            <v>ก.ค.</v>
          </cell>
          <cell r="AW8">
            <v>2500</v>
          </cell>
          <cell r="AX8">
            <v>2517</v>
          </cell>
          <cell r="AZ8" t="str">
            <v>ออกด้วยเหตุผิดวินัย</v>
          </cell>
        </row>
        <row r="9">
          <cell r="AU9">
            <v>8</v>
          </cell>
          <cell r="AV9" t="str">
            <v>ส.ค.</v>
          </cell>
          <cell r="AW9">
            <v>2501</v>
          </cell>
          <cell r="AX9">
            <v>2518</v>
          </cell>
          <cell r="AZ9" t="str">
            <v>ตาย</v>
          </cell>
        </row>
        <row r="10">
          <cell r="AU10">
            <v>9</v>
          </cell>
          <cell r="AV10" t="str">
            <v>ก.ย.</v>
          </cell>
          <cell r="AW10">
            <v>2502</v>
          </cell>
          <cell r="AX10">
            <v>2519</v>
          </cell>
          <cell r="AZ10" t="str">
            <v>ระบุไม่ได้</v>
          </cell>
        </row>
        <row r="11">
          <cell r="AU11">
            <v>10</v>
          </cell>
          <cell r="AV11" t="str">
            <v>ต.ค.</v>
          </cell>
          <cell r="AW11">
            <v>2503</v>
          </cell>
          <cell r="AX11">
            <v>2520</v>
          </cell>
        </row>
        <row r="12">
          <cell r="AU12">
            <v>11</v>
          </cell>
          <cell r="AV12" t="str">
            <v>พ.ย.</v>
          </cell>
          <cell r="AW12">
            <v>2504</v>
          </cell>
          <cell r="AX12">
            <v>2521</v>
          </cell>
        </row>
        <row r="13">
          <cell r="AU13">
            <v>12</v>
          </cell>
          <cell r="AV13" t="str">
            <v>ธ.ค.</v>
          </cell>
          <cell r="AW13">
            <v>2505</v>
          </cell>
          <cell r="AX13">
            <v>2522</v>
          </cell>
        </row>
        <row r="14">
          <cell r="AU14">
            <v>13</v>
          </cell>
          <cell r="AW14">
            <v>2506</v>
          </cell>
          <cell r="AX14">
            <v>2523</v>
          </cell>
        </row>
        <row r="15">
          <cell r="AU15">
            <v>14</v>
          </cell>
          <cell r="AW15">
            <v>2507</v>
          </cell>
          <cell r="AX15">
            <v>2524</v>
          </cell>
        </row>
        <row r="16">
          <cell r="AU16">
            <v>15</v>
          </cell>
          <cell r="AW16">
            <v>2508</v>
          </cell>
          <cell r="AX16">
            <v>2525</v>
          </cell>
        </row>
        <row r="17">
          <cell r="AU17">
            <v>16</v>
          </cell>
          <cell r="AW17">
            <v>2509</v>
          </cell>
          <cell r="AX17">
            <v>2526</v>
          </cell>
        </row>
        <row r="18">
          <cell r="AU18">
            <v>17</v>
          </cell>
          <cell r="AW18">
            <v>2510</v>
          </cell>
          <cell r="AX18">
            <v>2527</v>
          </cell>
        </row>
        <row r="19">
          <cell r="AU19">
            <v>18</v>
          </cell>
          <cell r="AW19">
            <v>2511</v>
          </cell>
          <cell r="AX19">
            <v>2528</v>
          </cell>
        </row>
        <row r="20">
          <cell r="AU20">
            <v>19</v>
          </cell>
          <cell r="AW20">
            <v>2512</v>
          </cell>
          <cell r="AX20">
            <v>2529</v>
          </cell>
        </row>
        <row r="21">
          <cell r="AU21">
            <v>20</v>
          </cell>
          <cell r="AW21">
            <v>2513</v>
          </cell>
          <cell r="AX21">
            <v>2530</v>
          </cell>
        </row>
        <row r="22">
          <cell r="AU22">
            <v>21</v>
          </cell>
          <cell r="AW22">
            <v>2514</v>
          </cell>
          <cell r="AX22">
            <v>2531</v>
          </cell>
        </row>
        <row r="23">
          <cell r="AU23">
            <v>22</v>
          </cell>
          <cell r="AW23">
            <v>2515</v>
          </cell>
          <cell r="AX23">
            <v>2532</v>
          </cell>
        </row>
        <row r="24">
          <cell r="AU24">
            <v>23</v>
          </cell>
          <cell r="AW24">
            <v>2516</v>
          </cell>
          <cell r="AX24">
            <v>2533</v>
          </cell>
        </row>
        <row r="25">
          <cell r="AU25">
            <v>24</v>
          </cell>
          <cell r="AW25">
            <v>2517</v>
          </cell>
          <cell r="AX25">
            <v>2534</v>
          </cell>
        </row>
        <row r="26">
          <cell r="AU26">
            <v>25</v>
          </cell>
          <cell r="AW26">
            <v>2518</v>
          </cell>
          <cell r="AX26">
            <v>2535</v>
          </cell>
        </row>
        <row r="27">
          <cell r="AU27">
            <v>26</v>
          </cell>
          <cell r="AW27">
            <v>2519</v>
          </cell>
          <cell r="AX27">
            <v>2536</v>
          </cell>
        </row>
        <row r="28">
          <cell r="AU28">
            <v>27</v>
          </cell>
          <cell r="AW28">
            <v>2520</v>
          </cell>
          <cell r="AX28">
            <v>2537</v>
          </cell>
        </row>
        <row r="29">
          <cell r="AU29">
            <v>28</v>
          </cell>
          <cell r="AW29">
            <v>2521</v>
          </cell>
          <cell r="AX29">
            <v>2538</v>
          </cell>
        </row>
        <row r="30">
          <cell r="AU30">
            <v>29</v>
          </cell>
          <cell r="AW30">
            <v>2522</v>
          </cell>
          <cell r="AX30">
            <v>2539</v>
          </cell>
        </row>
        <row r="31">
          <cell r="AU31">
            <v>30</v>
          </cell>
          <cell r="AW31">
            <v>2523</v>
          </cell>
          <cell r="AX31">
            <v>2540</v>
          </cell>
        </row>
        <row r="32">
          <cell r="AU32">
            <v>31</v>
          </cell>
          <cell r="AW32">
            <v>2524</v>
          </cell>
          <cell r="AX32">
            <v>2541</v>
          </cell>
        </row>
        <row r="33">
          <cell r="AW33">
            <v>2525</v>
          </cell>
          <cell r="AX33">
            <v>2542</v>
          </cell>
        </row>
        <row r="34">
          <cell r="AW34">
            <v>2526</v>
          </cell>
          <cell r="AX34">
            <v>2543</v>
          </cell>
        </row>
        <row r="35">
          <cell r="AW35">
            <v>2527</v>
          </cell>
          <cell r="AX35">
            <v>2544</v>
          </cell>
        </row>
        <row r="36">
          <cell r="AW36">
            <v>2528</v>
          </cell>
          <cell r="AX36">
            <v>2545</v>
          </cell>
        </row>
        <row r="37">
          <cell r="AW37">
            <v>2529</v>
          </cell>
          <cell r="AX37">
            <v>2546</v>
          </cell>
        </row>
        <row r="38">
          <cell r="AW38">
            <v>2530</v>
          </cell>
          <cell r="AX38">
            <v>2547</v>
          </cell>
        </row>
        <row r="39">
          <cell r="AW39">
            <v>2531</v>
          </cell>
          <cell r="AX39">
            <v>2548</v>
          </cell>
        </row>
        <row r="40">
          <cell r="AW40">
            <v>2532</v>
          </cell>
          <cell r="AX40">
            <v>2549</v>
          </cell>
        </row>
        <row r="41">
          <cell r="AW41">
            <v>2533</v>
          </cell>
          <cell r="AX41">
            <v>2550</v>
          </cell>
        </row>
        <row r="42">
          <cell r="AW42">
            <v>2534</v>
          </cell>
          <cell r="AX42">
            <v>2551</v>
          </cell>
        </row>
        <row r="43">
          <cell r="AW43">
            <v>2535</v>
          </cell>
          <cell r="AX43">
            <v>2552</v>
          </cell>
        </row>
        <row r="44">
          <cell r="AW44">
            <v>2536</v>
          </cell>
          <cell r="AX44">
            <v>2553</v>
          </cell>
        </row>
        <row r="45">
          <cell r="AW45">
            <v>2537</v>
          </cell>
          <cell r="AX45">
            <v>2554</v>
          </cell>
        </row>
        <row r="46">
          <cell r="AW46">
            <v>2538</v>
          </cell>
          <cell r="AX46">
            <v>2555</v>
          </cell>
        </row>
        <row r="47">
          <cell r="AW47">
            <v>2539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พร. (ตามคะแนน1) (3)"/>
      <sheetName val="สพร. (ตามคะแนน1)"/>
      <sheetName val="รายงาน1"/>
      <sheetName val="สพร. (ตามคะแนน5)"/>
      <sheetName val="รายงาน5"/>
      <sheetName val="สพร. (ตามคะแนน6)"/>
      <sheetName val="รายงาน6"/>
      <sheetName val="Sheet7"/>
      <sheetName val="สพร. (ตามคะแนน1) (2)"/>
      <sheetName val="Test_สูตรค่ากลาง"/>
      <sheetName val="Test_สูตรเต็มขั้น"/>
      <sheetName val="Sheet1"/>
      <sheetName val="เตรียมเลื่อน ต.ค.54"/>
      <sheetName val="เงินเดือน"/>
      <sheetName val="สพร__(ตามคะแนน1)_(3)"/>
      <sheetName val="สพร__(ตามคะแนน1)"/>
      <sheetName val="สพร__(ตามคะแนน5)"/>
      <sheetName val="สพร__(ตามคะแนน6)"/>
      <sheetName val="สพร__(ตามคะแนน1)_(2)"/>
      <sheetName val="เตรียมเลื่อน_ต_ค_54"/>
      <sheetName val="สพร__(ตามคะแนน1)_(3)1"/>
      <sheetName val="สพร__(ตามคะแนน1)1"/>
      <sheetName val="สพร__(ตามคะแนน5)1"/>
      <sheetName val="สพร__(ตามคะแนน6)1"/>
      <sheetName val="สพร__(ตามคะแนน1)_(2)1"/>
      <sheetName val="เตรียมเลื่อน_ต_ค_541"/>
      <sheetName val="สพร__(ตามคะแนน1)_(3)2"/>
      <sheetName val="สพร__(ตามคะแนน1)2"/>
      <sheetName val="สพร__(ตามคะแนน5)2"/>
      <sheetName val="สพร__(ตามคะแนน6)2"/>
      <sheetName val="สพร__(ตามคะแนน1)_(2)2"/>
      <sheetName val="เตรียมเลื่อน_ต_ค_542"/>
    </sheetNames>
    <sheetDataSet>
      <sheetData sheetId="0">
        <row r="6">
          <cell r="P6" t="str">
            <v>ดีมาก</v>
          </cell>
        </row>
        <row r="7">
          <cell r="P7" t="str">
            <v>ดีที่สุด</v>
          </cell>
        </row>
        <row r="8">
          <cell r="P8" t="str">
            <v>ดีที่สุด</v>
          </cell>
        </row>
        <row r="9">
          <cell r="P9" t="str">
            <v>ดีที่สุด</v>
          </cell>
        </row>
        <row r="10">
          <cell r="P10" t="str">
            <v>ดีที่สุด</v>
          </cell>
        </row>
        <row r="11">
          <cell r="P11" t="str">
            <v>ดีที่สุด</v>
          </cell>
        </row>
        <row r="12">
          <cell r="P12" t="str">
            <v>ดีที่สุด</v>
          </cell>
        </row>
        <row r="13">
          <cell r="P13" t="str">
            <v>ดีที่สุด</v>
          </cell>
        </row>
        <row r="14">
          <cell r="P14" t="str">
            <v>ดีที่สุด</v>
          </cell>
        </row>
        <row r="15">
          <cell r="P15" t="str">
            <v>ดีที่สุด</v>
          </cell>
        </row>
        <row r="16">
          <cell r="P16" t="str">
            <v>ดีที่สุด</v>
          </cell>
        </row>
        <row r="17">
          <cell r="P17" t="str">
            <v>ดีที่สุด</v>
          </cell>
        </row>
        <row r="18">
          <cell r="P18" t="str">
            <v>ดีที่สุด</v>
          </cell>
        </row>
        <row r="19">
          <cell r="P19" t="str">
            <v>ดีมาก</v>
          </cell>
        </row>
        <row r="20">
          <cell r="P20" t="str">
            <v>ดีมาก</v>
          </cell>
        </row>
        <row r="21">
          <cell r="P21" t="str">
            <v>ดีมาก</v>
          </cell>
        </row>
        <row r="22">
          <cell r="P22" t="str">
            <v>ดีมาก</v>
          </cell>
        </row>
        <row r="23">
          <cell r="P23" t="str">
            <v>ดีมาก</v>
          </cell>
        </row>
        <row r="24">
          <cell r="P24" t="str">
            <v>ดีมาก</v>
          </cell>
        </row>
        <row r="25">
          <cell r="P25" t="str">
            <v>ดีมาก</v>
          </cell>
        </row>
        <row r="26">
          <cell r="P26" t="str">
            <v>ดีมาก</v>
          </cell>
        </row>
        <row r="27">
          <cell r="P27" t="str">
            <v>ดีมาก</v>
          </cell>
        </row>
        <row r="28">
          <cell r="P28" t="str">
            <v>ดีมาก</v>
          </cell>
        </row>
        <row r="29">
          <cell r="P29" t="str">
            <v>ดีมาก</v>
          </cell>
        </row>
        <row r="30">
          <cell r="P30" t="str">
            <v>ดีมาก</v>
          </cell>
        </row>
        <row r="31">
          <cell r="P31" t="str">
            <v>ดีมาก</v>
          </cell>
        </row>
        <row r="32">
          <cell r="P32" t="str">
            <v>ดีมาก</v>
          </cell>
        </row>
        <row r="33">
          <cell r="P33" t="str">
            <v>ดีมาก</v>
          </cell>
        </row>
        <row r="34">
          <cell r="P34" t="str">
            <v>ดีมาก</v>
          </cell>
        </row>
        <row r="35">
          <cell r="P35" t="str">
            <v>ดีมาก</v>
          </cell>
        </row>
        <row r="36">
          <cell r="P36" t="str">
            <v>ดีมาก</v>
          </cell>
        </row>
        <row r="37">
          <cell r="P37" t="str">
            <v>ดีมาก</v>
          </cell>
        </row>
        <row r="38">
          <cell r="P38" t="str">
            <v>ดีมาก</v>
          </cell>
        </row>
        <row r="39">
          <cell r="P39" t="str">
            <v>ดีมาก</v>
          </cell>
        </row>
        <row r="40">
          <cell r="P40" t="str">
            <v>ดี</v>
          </cell>
        </row>
        <row r="41">
          <cell r="P41" t="str">
            <v>ดี</v>
          </cell>
        </row>
        <row r="42">
          <cell r="P42" t="str">
            <v>ดี</v>
          </cell>
        </row>
        <row r="43">
          <cell r="P43" t="str">
            <v>ดี</v>
          </cell>
        </row>
        <row r="44">
          <cell r="P44" t="str">
            <v>ดี</v>
          </cell>
        </row>
        <row r="45">
          <cell r="P45" t="str">
            <v>ดี</v>
          </cell>
        </row>
        <row r="46">
          <cell r="P46" t="str">
            <v>ดี</v>
          </cell>
        </row>
        <row r="47">
          <cell r="P47" t="str">
            <v>ดี</v>
          </cell>
        </row>
        <row r="48">
          <cell r="P48" t="str">
            <v>ดี</v>
          </cell>
        </row>
        <row r="49">
          <cell r="P49" t="str">
            <v>ดี</v>
          </cell>
        </row>
        <row r="50">
          <cell r="P50" t="str">
            <v>ดี</v>
          </cell>
        </row>
        <row r="51">
          <cell r="P51" t="str">
            <v>ดี</v>
          </cell>
        </row>
        <row r="52">
          <cell r="P52" t="str">
            <v>ดี</v>
          </cell>
        </row>
        <row r="53">
          <cell r="P53" t="str">
            <v>ดี</v>
          </cell>
        </row>
        <row r="54">
          <cell r="P54" t="str">
            <v>ดี</v>
          </cell>
        </row>
        <row r="55">
          <cell r="P55" t="str">
            <v>ดี</v>
          </cell>
        </row>
        <row r="56">
          <cell r="P56" t="str">
            <v>ดี</v>
          </cell>
        </row>
        <row r="57">
          <cell r="P57" t="str">
            <v>ดี</v>
          </cell>
        </row>
        <row r="58">
          <cell r="P58" t="str">
            <v>ดี</v>
          </cell>
        </row>
        <row r="59">
          <cell r="P59" t="str">
            <v>ดี</v>
          </cell>
        </row>
        <row r="60">
          <cell r="P60" t="str">
            <v>ดี</v>
          </cell>
        </row>
        <row r="61">
          <cell r="P61" t="str">
            <v>ดี</v>
          </cell>
        </row>
        <row r="62">
          <cell r="P62" t="str">
            <v>ดี</v>
          </cell>
        </row>
        <row r="63">
          <cell r="P63" t="str">
            <v>ดี</v>
          </cell>
        </row>
        <row r="64">
          <cell r="P64" t="str">
            <v>ดี</v>
          </cell>
        </row>
        <row r="65">
          <cell r="P65" t="str">
            <v>ดี</v>
          </cell>
        </row>
        <row r="66">
          <cell r="P66" t="str">
            <v>ดี</v>
          </cell>
        </row>
        <row r="67">
          <cell r="P67" t="str">
            <v>ดี</v>
          </cell>
        </row>
        <row r="68">
          <cell r="P68" t="str">
            <v>ดี</v>
          </cell>
        </row>
        <row r="69">
          <cell r="P69" t="str">
            <v>ดี</v>
          </cell>
        </row>
        <row r="70">
          <cell r="P70" t="str">
            <v>ดี</v>
          </cell>
        </row>
        <row r="71">
          <cell r="P71" t="str">
            <v>ดี</v>
          </cell>
        </row>
        <row r="72">
          <cell r="P72" t="str">
            <v>ดี</v>
          </cell>
        </row>
        <row r="73">
          <cell r="P73" t="str">
            <v>ดี</v>
          </cell>
        </row>
        <row r="74">
          <cell r="P74" t="str">
            <v>ดี</v>
          </cell>
        </row>
        <row r="75">
          <cell r="P75" t="str">
            <v>ดี</v>
          </cell>
        </row>
        <row r="76">
          <cell r="P76" t="str">
            <v>ดี</v>
          </cell>
        </row>
        <row r="77">
          <cell r="P77" t="str">
            <v>ดี</v>
          </cell>
        </row>
        <row r="78">
          <cell r="P78" t="str">
            <v>ดี</v>
          </cell>
        </row>
        <row r="79">
          <cell r="P79" t="str">
            <v>ดี</v>
          </cell>
        </row>
        <row r="80">
          <cell r="P80" t="str">
            <v>ดี</v>
          </cell>
        </row>
        <row r="81">
          <cell r="P81" t="str">
            <v>ดี</v>
          </cell>
        </row>
        <row r="82">
          <cell r="P82" t="str">
            <v>ดี</v>
          </cell>
        </row>
        <row r="83">
          <cell r="P83" t="str">
            <v>ดี</v>
          </cell>
        </row>
        <row r="84">
          <cell r="P84" t="str">
            <v>ดี</v>
          </cell>
        </row>
        <row r="85">
          <cell r="P85" t="str">
            <v>ดี</v>
          </cell>
        </row>
        <row r="86">
          <cell r="P86" t="str">
            <v>ดี</v>
          </cell>
        </row>
        <row r="87">
          <cell r="P87" t="str">
            <v>ดี</v>
          </cell>
        </row>
        <row r="88">
          <cell r="P88" t="str">
            <v>ดี</v>
          </cell>
        </row>
        <row r="89">
          <cell r="P89" t="str">
            <v>ดี</v>
          </cell>
        </row>
        <row r="90">
          <cell r="P90" t="str">
            <v>ดี</v>
          </cell>
        </row>
        <row r="91">
          <cell r="P91" t="str">
            <v>ดี</v>
          </cell>
        </row>
        <row r="92">
          <cell r="P92" t="str">
            <v>ดี</v>
          </cell>
        </row>
        <row r="93">
          <cell r="P93" t="str">
            <v>ดี</v>
          </cell>
        </row>
        <row r="94">
          <cell r="P94" t="str">
            <v>ดี</v>
          </cell>
        </row>
        <row r="95">
          <cell r="P95" t="str">
            <v>ดี</v>
          </cell>
        </row>
        <row r="96">
          <cell r="P96" t="str">
            <v>ดี</v>
          </cell>
        </row>
        <row r="97">
          <cell r="P97" t="str">
            <v>ดี</v>
          </cell>
        </row>
        <row r="98">
          <cell r="P98" t="str">
            <v>ดี</v>
          </cell>
        </row>
        <row r="99">
          <cell r="P99" t="str">
            <v>ดี</v>
          </cell>
        </row>
        <row r="100">
          <cell r="P100" t="str">
            <v>ดี</v>
          </cell>
        </row>
        <row r="101">
          <cell r="P101" t="str">
            <v>ดี</v>
          </cell>
        </row>
        <row r="102">
          <cell r="P102" t="str">
            <v>ดี</v>
          </cell>
        </row>
        <row r="103">
          <cell r="P103" t="str">
            <v>ดี</v>
          </cell>
        </row>
        <row r="104">
          <cell r="P104" t="str">
            <v>ดี</v>
          </cell>
        </row>
        <row r="105">
          <cell r="P105" t="str">
            <v>ดี</v>
          </cell>
        </row>
        <row r="106">
          <cell r="P106" t="str">
            <v>ดี</v>
          </cell>
        </row>
        <row r="107">
          <cell r="P107" t="str">
            <v>ดี</v>
          </cell>
        </row>
        <row r="108">
          <cell r="P108" t="str">
            <v>ดี</v>
          </cell>
        </row>
        <row r="109">
          <cell r="P109" t="str">
            <v>ดี</v>
          </cell>
        </row>
        <row r="110">
          <cell r="P110" t="str">
            <v>ดี</v>
          </cell>
        </row>
        <row r="111">
          <cell r="P111" t="str">
            <v>ดี</v>
          </cell>
        </row>
        <row r="112">
          <cell r="P112" t="str">
            <v>ดี</v>
          </cell>
        </row>
        <row r="113">
          <cell r="P113" t="str">
            <v>ดี</v>
          </cell>
        </row>
        <row r="114">
          <cell r="P114" t="str">
            <v>ดี</v>
          </cell>
        </row>
        <row r="115">
          <cell r="P115" t="str">
            <v>ดี</v>
          </cell>
        </row>
        <row r="116">
          <cell r="P116" t="str">
            <v>ดี</v>
          </cell>
        </row>
        <row r="117">
          <cell r="P117" t="str">
            <v>ดี</v>
          </cell>
        </row>
        <row r="118">
          <cell r="P118" t="str">
            <v>ดี</v>
          </cell>
        </row>
        <row r="119">
          <cell r="P119" t="str">
            <v>ดี</v>
          </cell>
        </row>
        <row r="120">
          <cell r="P120" t="str">
            <v>ดี</v>
          </cell>
        </row>
        <row r="121">
          <cell r="P121" t="str">
            <v>ดี</v>
          </cell>
        </row>
        <row r="122">
          <cell r="P122" t="str">
            <v>ดี</v>
          </cell>
        </row>
        <row r="123">
          <cell r="P123" t="str">
            <v>ดี</v>
          </cell>
        </row>
        <row r="124">
          <cell r="P124" t="str">
            <v>ดี</v>
          </cell>
        </row>
        <row r="125">
          <cell r="P125" t="str">
            <v>ดี</v>
          </cell>
        </row>
        <row r="126">
          <cell r="P126" t="str">
            <v>ดี</v>
          </cell>
        </row>
        <row r="127">
          <cell r="P127" t="str">
            <v>ดี</v>
          </cell>
        </row>
        <row r="128">
          <cell r="P128" t="str">
            <v>ดี</v>
          </cell>
        </row>
        <row r="129">
          <cell r="P129" t="str">
            <v>ดี</v>
          </cell>
        </row>
        <row r="130">
          <cell r="P130" t="str">
            <v>ดี</v>
          </cell>
        </row>
        <row r="131">
          <cell r="P131" t="str">
            <v>ดีมาก</v>
          </cell>
        </row>
        <row r="132">
          <cell r="P132" t="str">
            <v>ดี</v>
          </cell>
        </row>
        <row r="133">
          <cell r="P133" t="str">
            <v>ดี</v>
          </cell>
        </row>
        <row r="134">
          <cell r="P134" t="str">
            <v>ดี</v>
          </cell>
        </row>
        <row r="135">
          <cell r="P135" t="str">
            <v>ดี</v>
          </cell>
        </row>
        <row r="136">
          <cell r="P136" t="str">
            <v>ดี</v>
          </cell>
        </row>
        <row r="137">
          <cell r="P137" t="str">
            <v>ดี</v>
          </cell>
        </row>
        <row r="138">
          <cell r="P138" t="str">
            <v>ดี</v>
          </cell>
        </row>
        <row r="139">
          <cell r="P139" t="str">
            <v>ดี</v>
          </cell>
        </row>
        <row r="140">
          <cell r="P140" t="str">
            <v>ดี</v>
          </cell>
        </row>
        <row r="141">
          <cell r="P141" t="str">
            <v>ดี</v>
          </cell>
        </row>
        <row r="142">
          <cell r="P142" t="str">
            <v>ดี</v>
          </cell>
        </row>
        <row r="143">
          <cell r="P143" t="str">
            <v>ดี</v>
          </cell>
        </row>
        <row r="144">
          <cell r="P144" t="str">
            <v>ดี</v>
          </cell>
        </row>
        <row r="145">
          <cell r="P145" t="str">
            <v>ดี</v>
          </cell>
        </row>
        <row r="146">
          <cell r="P146" t="str">
            <v>ดี</v>
          </cell>
        </row>
        <row r="147">
          <cell r="P147" t="str">
            <v>ดี</v>
          </cell>
        </row>
        <row r="148">
          <cell r="P148" t="str">
            <v>ดี</v>
          </cell>
        </row>
        <row r="149">
          <cell r="P149" t="str">
            <v>ดี</v>
          </cell>
        </row>
        <row r="150">
          <cell r="P150" t="str">
            <v>ดี</v>
          </cell>
        </row>
        <row r="151">
          <cell r="P151" t="str">
            <v>ดี</v>
          </cell>
        </row>
        <row r="152">
          <cell r="P152" t="str">
            <v>ดี</v>
          </cell>
        </row>
        <row r="153">
          <cell r="P153" t="str">
            <v>ดี</v>
          </cell>
        </row>
        <row r="154">
          <cell r="P154" t="str">
            <v>ดี</v>
          </cell>
        </row>
        <row r="155">
          <cell r="P155" t="str">
            <v>ดี</v>
          </cell>
        </row>
        <row r="156">
          <cell r="P156" t="str">
            <v>ดี</v>
          </cell>
        </row>
        <row r="157">
          <cell r="P157" t="str">
            <v>ดี</v>
          </cell>
        </row>
        <row r="158">
          <cell r="P158" t="str">
            <v>ดี</v>
          </cell>
        </row>
        <row r="159">
          <cell r="P159" t="str">
            <v>ดี</v>
          </cell>
        </row>
        <row r="160">
          <cell r="P160" t="str">
            <v>ดี</v>
          </cell>
        </row>
        <row r="161">
          <cell r="P161" t="str">
            <v>ดี</v>
          </cell>
        </row>
        <row r="162">
          <cell r="P162" t="str">
            <v>ดี</v>
          </cell>
        </row>
        <row r="163">
          <cell r="P163" t="str">
            <v>ดี</v>
          </cell>
        </row>
        <row r="164">
          <cell r="P164" t="str">
            <v>ดี</v>
          </cell>
        </row>
        <row r="165">
          <cell r="P165" t="str">
            <v>ดี</v>
          </cell>
        </row>
        <row r="166">
          <cell r="P166" t="str">
            <v>ดี</v>
          </cell>
        </row>
        <row r="167">
          <cell r="P167" t="str">
            <v>พอใช้</v>
          </cell>
        </row>
        <row r="168">
          <cell r="P168" t="str">
            <v>พอใช้</v>
          </cell>
        </row>
        <row r="169">
          <cell r="P169" t="str">
            <v>พอใช้</v>
          </cell>
        </row>
        <row r="170">
          <cell r="P170" t="str">
            <v>พอใช้</v>
          </cell>
        </row>
        <row r="171">
          <cell r="P171" t="str">
            <v>พอใช้</v>
          </cell>
        </row>
        <row r="172">
          <cell r="P172" t="str">
            <v>พอใช้</v>
          </cell>
        </row>
        <row r="173">
          <cell r="P173" t="str">
            <v>พอใช้</v>
          </cell>
        </row>
        <row r="174">
          <cell r="P174" t="str">
            <v>พอใช้</v>
          </cell>
        </row>
        <row r="175">
          <cell r="P175" t="str">
            <v>พอใช้</v>
          </cell>
        </row>
        <row r="176">
          <cell r="P176" t="str">
            <v>พอใช้</v>
          </cell>
        </row>
        <row r="177">
          <cell r="P177" t="str">
            <v>พอใช้</v>
          </cell>
        </row>
        <row r="178">
          <cell r="P178" t="str">
            <v>พอใช้</v>
          </cell>
        </row>
        <row r="179">
          <cell r="P179" t="str">
            <v>พอใช้</v>
          </cell>
        </row>
        <row r="180">
          <cell r="P180" t="str">
            <v>พอใช้</v>
          </cell>
        </row>
        <row r="181">
          <cell r="P181" t="str">
            <v>พอใช้</v>
          </cell>
        </row>
        <row r="182">
          <cell r="P182" t="str">
            <v>พอใช้</v>
          </cell>
        </row>
        <row r="183">
          <cell r="P183" t="str">
            <v>พอใช้</v>
          </cell>
        </row>
        <row r="184">
          <cell r="P184" t="str">
            <v>พอใช้</v>
          </cell>
        </row>
        <row r="185">
          <cell r="P185" t="str">
            <v>พอใช้</v>
          </cell>
        </row>
        <row r="186">
          <cell r="P186" t="str">
            <v>พอใช้</v>
          </cell>
        </row>
        <row r="187">
          <cell r="P187" t="str">
            <v>พอใช้</v>
          </cell>
        </row>
        <row r="188">
          <cell r="P188" t="str">
            <v>พอใช้</v>
          </cell>
        </row>
        <row r="189">
          <cell r="P189" t="str">
            <v>ปรับปรุง</v>
          </cell>
        </row>
        <row r="190">
          <cell r="P190" t="str">
            <v>พอใช้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6">
          <cell r="P6" t="str">
            <v>ดีมาก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P6" t="str">
            <v>ดีมาก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P6" t="str">
            <v>ดีมาก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-02" refreshedDate="44828.471463773145" createdVersion="6" refreshedVersion="6" minRefreshableVersion="3" recordCount="689" xr:uid="{AB5497E3-8956-456A-8A82-30FE48F6DA44}">
  <cacheSource type="worksheet">
    <worksheetSource ref="H4:H693" sheet="รวม"/>
  </cacheSource>
  <cacheFields count="1">
    <cacheField name="ข้าพเจ้าได้รับจัดสรรฯ" numFmtId="0">
      <sharedItems count="11">
        <s v="ทวีติยาภรณ์ช้างเผือก (ท.ช.)   (สตรี)"/>
        <s v="เหรียญจักรพรรดิมาลา (ร.จ.พ.)  (สตรี)"/>
        <s v="ทวีติยาภรณ์มงกุฎไทย (ท.ม.)  (สตรี)"/>
        <s v="ตริตาภรณ์มงกุฏไทย (ต.ม.) (สตรี)"/>
        <s v="ทวีติยาภรณ์ช้างเผือก (ท.ช.)   (บุรุษ)"/>
        <s v="ตริตาภรณ์มงกุฏไทย (ต.ม.) (บุรุษ)"/>
        <s v="ทวีติยาภรณ์มงกุฎไทย (ท.ม.)  (บุรุษ)"/>
        <s v="เหรียญจักรพรรดิมาลา (ร.จ.พ.)  (บุรุษ)"/>
        <s v="จัตุรถาภรณ์มงกุฎไทย  (บุรุษ)"/>
        <s v="บญจมาภรณ์ช้างเผือก  (บ.ช.)  (สตรี)"/>
        <s v="เบญจมาภรณ์ช้างเผือก  (บุรุษ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9">
  <r>
    <x v="0"/>
  </r>
  <r>
    <x v="1"/>
  </r>
  <r>
    <x v="2"/>
  </r>
  <r>
    <x v="3"/>
  </r>
  <r>
    <x v="4"/>
  </r>
  <r>
    <x v="0"/>
  </r>
  <r>
    <x v="3"/>
  </r>
  <r>
    <x v="3"/>
  </r>
  <r>
    <x v="3"/>
  </r>
  <r>
    <x v="2"/>
  </r>
  <r>
    <x v="5"/>
  </r>
  <r>
    <x v="5"/>
  </r>
  <r>
    <x v="5"/>
  </r>
  <r>
    <x v="6"/>
  </r>
  <r>
    <x v="2"/>
  </r>
  <r>
    <x v="2"/>
  </r>
  <r>
    <x v="1"/>
  </r>
  <r>
    <x v="1"/>
  </r>
  <r>
    <x v="3"/>
  </r>
  <r>
    <x v="1"/>
  </r>
  <r>
    <x v="5"/>
  </r>
  <r>
    <x v="4"/>
  </r>
  <r>
    <x v="4"/>
  </r>
  <r>
    <x v="4"/>
  </r>
  <r>
    <x v="4"/>
  </r>
  <r>
    <x v="4"/>
  </r>
  <r>
    <x v="0"/>
  </r>
  <r>
    <x v="0"/>
  </r>
  <r>
    <x v="0"/>
  </r>
  <r>
    <x v="6"/>
  </r>
  <r>
    <x v="6"/>
  </r>
  <r>
    <x v="6"/>
  </r>
  <r>
    <x v="6"/>
  </r>
  <r>
    <x v="6"/>
  </r>
  <r>
    <x v="2"/>
  </r>
  <r>
    <x v="2"/>
  </r>
  <r>
    <x v="5"/>
  </r>
  <r>
    <x v="5"/>
  </r>
  <r>
    <x v="5"/>
  </r>
  <r>
    <x v="3"/>
  </r>
  <r>
    <x v="3"/>
  </r>
  <r>
    <x v="3"/>
  </r>
  <r>
    <x v="3"/>
  </r>
  <r>
    <x v="1"/>
  </r>
  <r>
    <x v="1"/>
  </r>
  <r>
    <x v="7"/>
  </r>
  <r>
    <x v="7"/>
  </r>
  <r>
    <x v="7"/>
  </r>
  <r>
    <x v="1"/>
  </r>
  <r>
    <x v="1"/>
  </r>
  <r>
    <x v="7"/>
  </r>
  <r>
    <x v="7"/>
  </r>
  <r>
    <x v="1"/>
  </r>
  <r>
    <x v="1"/>
  </r>
  <r>
    <x v="7"/>
  </r>
  <r>
    <x v="1"/>
  </r>
  <r>
    <x v="7"/>
  </r>
  <r>
    <x v="7"/>
  </r>
  <r>
    <x v="5"/>
  </r>
  <r>
    <x v="1"/>
  </r>
  <r>
    <x v="3"/>
  </r>
  <r>
    <x v="3"/>
  </r>
  <r>
    <x v="4"/>
  </r>
  <r>
    <x v="0"/>
  </r>
  <r>
    <x v="4"/>
  </r>
  <r>
    <x v="2"/>
  </r>
  <r>
    <x v="5"/>
  </r>
  <r>
    <x v="3"/>
  </r>
  <r>
    <x v="5"/>
  </r>
  <r>
    <x v="3"/>
  </r>
  <r>
    <x v="5"/>
  </r>
  <r>
    <x v="3"/>
  </r>
  <r>
    <x v="3"/>
  </r>
  <r>
    <x v="3"/>
  </r>
  <r>
    <x v="4"/>
  </r>
  <r>
    <x v="6"/>
  </r>
  <r>
    <x v="6"/>
  </r>
  <r>
    <x v="6"/>
  </r>
  <r>
    <x v="2"/>
  </r>
  <r>
    <x v="5"/>
  </r>
  <r>
    <x v="5"/>
  </r>
  <r>
    <x v="5"/>
  </r>
  <r>
    <x v="7"/>
  </r>
  <r>
    <x v="1"/>
  </r>
  <r>
    <x v="5"/>
  </r>
  <r>
    <x v="2"/>
  </r>
  <r>
    <x v="7"/>
  </r>
  <r>
    <x v="7"/>
  </r>
  <r>
    <x v="1"/>
  </r>
  <r>
    <x v="1"/>
  </r>
  <r>
    <x v="1"/>
  </r>
  <r>
    <x v="1"/>
  </r>
  <r>
    <x v="1"/>
  </r>
  <r>
    <x v="7"/>
  </r>
  <r>
    <x v="1"/>
  </r>
  <r>
    <x v="7"/>
  </r>
  <r>
    <x v="1"/>
  </r>
  <r>
    <x v="1"/>
  </r>
  <r>
    <x v="1"/>
  </r>
  <r>
    <x v="1"/>
  </r>
  <r>
    <x v="0"/>
  </r>
  <r>
    <x v="4"/>
  </r>
  <r>
    <x v="3"/>
  </r>
  <r>
    <x v="7"/>
  </r>
  <r>
    <x v="6"/>
  </r>
  <r>
    <x v="3"/>
  </r>
  <r>
    <x v="5"/>
  </r>
  <r>
    <x v="1"/>
  </r>
  <r>
    <x v="5"/>
  </r>
  <r>
    <x v="2"/>
  </r>
  <r>
    <x v="3"/>
  </r>
  <r>
    <x v="3"/>
  </r>
  <r>
    <x v="3"/>
  </r>
  <r>
    <x v="3"/>
  </r>
  <r>
    <x v="3"/>
  </r>
  <r>
    <x v="0"/>
  </r>
  <r>
    <x v="4"/>
  </r>
  <r>
    <x v="6"/>
  </r>
  <r>
    <x v="5"/>
  </r>
  <r>
    <x v="1"/>
  </r>
  <r>
    <x v="7"/>
  </r>
  <r>
    <x v="7"/>
  </r>
  <r>
    <x v="7"/>
  </r>
  <r>
    <x v="4"/>
  </r>
  <r>
    <x v="5"/>
  </r>
  <r>
    <x v="1"/>
  </r>
  <r>
    <x v="5"/>
  </r>
  <r>
    <x v="7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2"/>
  </r>
  <r>
    <x v="3"/>
  </r>
  <r>
    <x v="2"/>
  </r>
  <r>
    <x v="5"/>
  </r>
  <r>
    <x v="3"/>
  </r>
  <r>
    <x v="3"/>
  </r>
  <r>
    <x v="3"/>
  </r>
  <r>
    <x v="4"/>
  </r>
  <r>
    <x v="5"/>
  </r>
  <r>
    <x v="2"/>
  </r>
  <r>
    <x v="8"/>
  </r>
  <r>
    <x v="3"/>
  </r>
  <r>
    <x v="3"/>
  </r>
  <r>
    <x v="5"/>
  </r>
  <r>
    <x v="5"/>
  </r>
  <r>
    <x v="6"/>
  </r>
  <r>
    <x v="3"/>
  </r>
  <r>
    <x v="3"/>
  </r>
  <r>
    <x v="5"/>
  </r>
  <r>
    <x v="5"/>
  </r>
  <r>
    <x v="3"/>
  </r>
  <r>
    <x v="0"/>
  </r>
  <r>
    <x v="3"/>
  </r>
  <r>
    <x v="4"/>
  </r>
  <r>
    <x v="3"/>
  </r>
  <r>
    <x v="9"/>
  </r>
  <r>
    <x v="7"/>
  </r>
  <r>
    <x v="1"/>
  </r>
  <r>
    <x v="1"/>
  </r>
  <r>
    <x v="1"/>
  </r>
  <r>
    <x v="8"/>
  </r>
  <r>
    <x v="8"/>
  </r>
  <r>
    <x v="2"/>
  </r>
  <r>
    <x v="5"/>
  </r>
  <r>
    <x v="3"/>
  </r>
  <r>
    <x v="2"/>
  </r>
  <r>
    <x v="1"/>
  </r>
  <r>
    <x v="5"/>
  </r>
  <r>
    <x v="6"/>
  </r>
  <r>
    <x v="3"/>
  </r>
  <r>
    <x v="2"/>
  </r>
  <r>
    <x v="3"/>
  </r>
  <r>
    <x v="5"/>
  </r>
  <r>
    <x v="3"/>
  </r>
  <r>
    <x v="3"/>
  </r>
  <r>
    <x v="7"/>
  </r>
  <r>
    <x v="3"/>
  </r>
  <r>
    <x v="1"/>
  </r>
  <r>
    <x v="1"/>
  </r>
  <r>
    <x v="3"/>
  </r>
  <r>
    <x v="3"/>
  </r>
  <r>
    <x v="1"/>
  </r>
  <r>
    <x v="4"/>
  </r>
  <r>
    <x v="1"/>
  </r>
  <r>
    <x v="5"/>
  </r>
  <r>
    <x v="2"/>
  </r>
  <r>
    <x v="0"/>
  </r>
  <r>
    <x v="9"/>
  </r>
  <r>
    <x v="1"/>
  </r>
  <r>
    <x v="2"/>
  </r>
  <r>
    <x v="3"/>
  </r>
  <r>
    <x v="5"/>
  </r>
  <r>
    <x v="3"/>
  </r>
  <r>
    <x v="3"/>
  </r>
  <r>
    <x v="3"/>
  </r>
  <r>
    <x v="5"/>
  </r>
  <r>
    <x v="3"/>
  </r>
  <r>
    <x v="5"/>
  </r>
  <r>
    <x v="0"/>
  </r>
  <r>
    <x v="6"/>
  </r>
  <r>
    <x v="6"/>
  </r>
  <r>
    <x v="6"/>
  </r>
  <r>
    <x v="2"/>
  </r>
  <r>
    <x v="2"/>
  </r>
  <r>
    <x v="1"/>
  </r>
  <r>
    <x v="6"/>
  </r>
  <r>
    <x v="1"/>
  </r>
  <r>
    <x v="1"/>
  </r>
  <r>
    <x v="1"/>
  </r>
  <r>
    <x v="1"/>
  </r>
  <r>
    <x v="1"/>
  </r>
  <r>
    <x v="7"/>
  </r>
  <r>
    <x v="1"/>
  </r>
  <r>
    <x v="1"/>
  </r>
  <r>
    <x v="1"/>
  </r>
  <r>
    <x v="1"/>
  </r>
  <r>
    <x v="3"/>
  </r>
  <r>
    <x v="7"/>
  </r>
  <r>
    <x v="1"/>
  </r>
  <r>
    <x v="7"/>
  </r>
  <r>
    <x v="5"/>
  </r>
  <r>
    <x v="3"/>
  </r>
  <r>
    <x v="6"/>
  </r>
  <r>
    <x v="3"/>
  </r>
  <r>
    <x v="0"/>
  </r>
  <r>
    <x v="4"/>
  </r>
  <r>
    <x v="5"/>
  </r>
  <r>
    <x v="3"/>
  </r>
  <r>
    <x v="3"/>
  </r>
  <r>
    <x v="3"/>
  </r>
  <r>
    <x v="3"/>
  </r>
  <r>
    <x v="3"/>
  </r>
  <r>
    <x v="1"/>
  </r>
  <r>
    <x v="7"/>
  </r>
  <r>
    <x v="10"/>
  </r>
  <r>
    <x v="1"/>
  </r>
  <r>
    <x v="5"/>
  </r>
  <r>
    <x v="3"/>
  </r>
  <r>
    <x v="5"/>
  </r>
  <r>
    <x v="5"/>
  </r>
  <r>
    <x v="5"/>
  </r>
  <r>
    <x v="4"/>
  </r>
  <r>
    <x v="2"/>
  </r>
  <r>
    <x v="5"/>
  </r>
  <r>
    <x v="3"/>
  </r>
  <r>
    <x v="3"/>
  </r>
  <r>
    <x v="3"/>
  </r>
  <r>
    <x v="3"/>
  </r>
  <r>
    <x v="3"/>
  </r>
  <r>
    <x v="3"/>
  </r>
  <r>
    <x v="0"/>
  </r>
  <r>
    <x v="6"/>
  </r>
  <r>
    <x v="5"/>
  </r>
  <r>
    <x v="3"/>
  </r>
  <r>
    <x v="0"/>
  </r>
  <r>
    <x v="6"/>
  </r>
  <r>
    <x v="2"/>
  </r>
  <r>
    <x v="2"/>
  </r>
  <r>
    <x v="5"/>
  </r>
  <r>
    <x v="3"/>
  </r>
  <r>
    <x v="3"/>
  </r>
  <r>
    <x v="3"/>
  </r>
  <r>
    <x v="5"/>
  </r>
  <r>
    <x v="3"/>
  </r>
  <r>
    <x v="5"/>
  </r>
  <r>
    <x v="0"/>
  </r>
  <r>
    <x v="4"/>
  </r>
  <r>
    <x v="5"/>
  </r>
  <r>
    <x v="3"/>
  </r>
  <r>
    <x v="6"/>
  </r>
  <r>
    <x v="3"/>
  </r>
  <r>
    <x v="5"/>
  </r>
  <r>
    <x v="3"/>
  </r>
  <r>
    <x v="2"/>
  </r>
  <r>
    <x v="6"/>
  </r>
  <r>
    <x v="2"/>
  </r>
  <r>
    <x v="1"/>
  </r>
  <r>
    <x v="3"/>
  </r>
  <r>
    <x v="5"/>
  </r>
  <r>
    <x v="3"/>
  </r>
  <r>
    <x v="7"/>
  </r>
  <r>
    <x v="5"/>
  </r>
  <r>
    <x v="1"/>
  </r>
  <r>
    <x v="5"/>
  </r>
  <r>
    <x v="0"/>
  </r>
  <r>
    <x v="5"/>
  </r>
  <r>
    <x v="4"/>
  </r>
  <r>
    <x v="3"/>
  </r>
  <r>
    <x v="5"/>
  </r>
  <r>
    <x v="6"/>
  </r>
  <r>
    <x v="6"/>
  </r>
  <r>
    <x v="0"/>
  </r>
  <r>
    <x v="8"/>
  </r>
  <r>
    <x v="3"/>
  </r>
  <r>
    <x v="3"/>
  </r>
  <r>
    <x v="3"/>
  </r>
  <r>
    <x v="5"/>
  </r>
  <r>
    <x v="0"/>
  </r>
  <r>
    <x v="1"/>
  </r>
  <r>
    <x v="3"/>
  </r>
  <r>
    <x v="7"/>
  </r>
  <r>
    <x v="1"/>
  </r>
  <r>
    <x v="5"/>
  </r>
  <r>
    <x v="5"/>
  </r>
  <r>
    <x v="5"/>
  </r>
  <r>
    <x v="3"/>
  </r>
  <r>
    <x v="3"/>
  </r>
  <r>
    <x v="3"/>
  </r>
  <r>
    <x v="4"/>
  </r>
  <r>
    <x v="0"/>
  </r>
  <r>
    <x v="3"/>
  </r>
  <r>
    <x v="5"/>
  </r>
  <r>
    <x v="3"/>
  </r>
  <r>
    <x v="0"/>
  </r>
  <r>
    <x v="7"/>
  </r>
  <r>
    <x v="3"/>
  </r>
  <r>
    <x v="2"/>
  </r>
  <r>
    <x v="5"/>
  </r>
  <r>
    <x v="3"/>
  </r>
  <r>
    <x v="7"/>
  </r>
  <r>
    <x v="1"/>
  </r>
  <r>
    <x v="5"/>
  </r>
  <r>
    <x v="3"/>
  </r>
  <r>
    <x v="3"/>
  </r>
  <r>
    <x v="2"/>
  </r>
  <r>
    <x v="3"/>
  </r>
  <r>
    <x v="3"/>
  </r>
  <r>
    <x v="3"/>
  </r>
  <r>
    <x v="5"/>
  </r>
  <r>
    <x v="0"/>
  </r>
  <r>
    <x v="2"/>
  </r>
  <r>
    <x v="3"/>
  </r>
  <r>
    <x v="3"/>
  </r>
  <r>
    <x v="5"/>
  </r>
  <r>
    <x v="5"/>
  </r>
  <r>
    <x v="3"/>
  </r>
  <r>
    <x v="3"/>
  </r>
  <r>
    <x v="1"/>
  </r>
  <r>
    <x v="1"/>
  </r>
  <r>
    <x v="1"/>
  </r>
  <r>
    <x v="2"/>
  </r>
  <r>
    <x v="1"/>
  </r>
  <r>
    <x v="3"/>
  </r>
  <r>
    <x v="3"/>
  </r>
  <r>
    <x v="1"/>
  </r>
  <r>
    <x v="5"/>
  </r>
  <r>
    <x v="3"/>
  </r>
  <r>
    <x v="4"/>
  </r>
  <r>
    <x v="3"/>
  </r>
  <r>
    <x v="5"/>
  </r>
  <r>
    <x v="2"/>
  </r>
  <r>
    <x v="3"/>
  </r>
  <r>
    <x v="3"/>
  </r>
  <r>
    <x v="5"/>
  </r>
  <r>
    <x v="3"/>
  </r>
  <r>
    <x v="1"/>
  </r>
  <r>
    <x v="4"/>
  </r>
  <r>
    <x v="7"/>
  </r>
  <r>
    <x v="1"/>
  </r>
  <r>
    <x v="7"/>
  </r>
  <r>
    <x v="3"/>
  </r>
  <r>
    <x v="4"/>
  </r>
  <r>
    <x v="1"/>
  </r>
  <r>
    <x v="7"/>
  </r>
  <r>
    <x v="4"/>
  </r>
  <r>
    <x v="5"/>
  </r>
  <r>
    <x v="3"/>
  </r>
  <r>
    <x v="6"/>
  </r>
  <r>
    <x v="2"/>
  </r>
  <r>
    <x v="2"/>
  </r>
  <r>
    <x v="5"/>
  </r>
  <r>
    <x v="5"/>
  </r>
  <r>
    <x v="6"/>
  </r>
  <r>
    <x v="2"/>
  </r>
  <r>
    <x v="0"/>
  </r>
  <r>
    <x v="2"/>
  </r>
  <r>
    <x v="3"/>
  </r>
  <r>
    <x v="3"/>
  </r>
  <r>
    <x v="3"/>
  </r>
  <r>
    <x v="5"/>
  </r>
  <r>
    <x v="3"/>
  </r>
  <r>
    <x v="3"/>
  </r>
  <r>
    <x v="5"/>
  </r>
  <r>
    <x v="5"/>
  </r>
  <r>
    <x v="3"/>
  </r>
  <r>
    <x v="3"/>
  </r>
  <r>
    <x v="0"/>
  </r>
  <r>
    <x v="2"/>
  </r>
  <r>
    <x v="5"/>
  </r>
  <r>
    <x v="1"/>
  </r>
  <r>
    <x v="6"/>
  </r>
  <r>
    <x v="2"/>
  </r>
  <r>
    <x v="2"/>
  </r>
  <r>
    <x v="1"/>
  </r>
  <r>
    <x v="1"/>
  </r>
  <r>
    <x v="1"/>
  </r>
  <r>
    <x v="3"/>
  </r>
  <r>
    <x v="7"/>
  </r>
  <r>
    <x v="3"/>
  </r>
  <r>
    <x v="2"/>
  </r>
  <r>
    <x v="4"/>
  </r>
  <r>
    <x v="5"/>
  </r>
  <r>
    <x v="3"/>
  </r>
  <r>
    <x v="5"/>
  </r>
  <r>
    <x v="2"/>
  </r>
  <r>
    <x v="2"/>
  </r>
  <r>
    <x v="3"/>
  </r>
  <r>
    <x v="2"/>
  </r>
  <r>
    <x v="6"/>
  </r>
  <r>
    <x v="5"/>
  </r>
  <r>
    <x v="4"/>
  </r>
  <r>
    <x v="3"/>
  </r>
  <r>
    <x v="5"/>
  </r>
  <r>
    <x v="6"/>
  </r>
  <r>
    <x v="7"/>
  </r>
  <r>
    <x v="0"/>
  </r>
  <r>
    <x v="7"/>
  </r>
  <r>
    <x v="3"/>
  </r>
  <r>
    <x v="6"/>
  </r>
  <r>
    <x v="6"/>
  </r>
  <r>
    <x v="0"/>
  </r>
  <r>
    <x v="3"/>
  </r>
  <r>
    <x v="6"/>
  </r>
  <r>
    <x v="0"/>
  </r>
  <r>
    <x v="7"/>
  </r>
  <r>
    <x v="1"/>
  </r>
  <r>
    <x v="1"/>
  </r>
  <r>
    <x v="1"/>
  </r>
  <r>
    <x v="7"/>
  </r>
  <r>
    <x v="5"/>
  </r>
  <r>
    <x v="6"/>
  </r>
  <r>
    <x v="2"/>
  </r>
  <r>
    <x v="3"/>
  </r>
  <r>
    <x v="5"/>
  </r>
  <r>
    <x v="3"/>
  </r>
  <r>
    <x v="1"/>
  </r>
  <r>
    <x v="1"/>
  </r>
  <r>
    <x v="4"/>
  </r>
  <r>
    <x v="3"/>
  </r>
  <r>
    <x v="4"/>
  </r>
  <r>
    <x v="1"/>
  </r>
  <r>
    <x v="5"/>
  </r>
  <r>
    <x v="2"/>
  </r>
  <r>
    <x v="0"/>
  </r>
  <r>
    <x v="5"/>
  </r>
  <r>
    <x v="3"/>
  </r>
  <r>
    <x v="5"/>
  </r>
  <r>
    <x v="5"/>
  </r>
  <r>
    <x v="2"/>
  </r>
  <r>
    <x v="3"/>
  </r>
  <r>
    <x v="6"/>
  </r>
  <r>
    <x v="5"/>
  </r>
  <r>
    <x v="3"/>
  </r>
  <r>
    <x v="1"/>
  </r>
  <r>
    <x v="3"/>
  </r>
  <r>
    <x v="3"/>
  </r>
  <r>
    <x v="1"/>
  </r>
  <r>
    <x v="3"/>
  </r>
  <r>
    <x v="4"/>
  </r>
  <r>
    <x v="1"/>
  </r>
  <r>
    <x v="0"/>
  </r>
  <r>
    <x v="5"/>
  </r>
  <r>
    <x v="3"/>
  </r>
  <r>
    <x v="0"/>
  </r>
  <r>
    <x v="7"/>
  </r>
  <r>
    <x v="1"/>
  </r>
  <r>
    <x v="7"/>
  </r>
  <r>
    <x v="0"/>
  </r>
  <r>
    <x v="7"/>
  </r>
  <r>
    <x v="3"/>
  </r>
  <r>
    <x v="3"/>
  </r>
  <r>
    <x v="4"/>
  </r>
  <r>
    <x v="5"/>
  </r>
  <r>
    <x v="3"/>
  </r>
  <r>
    <x v="3"/>
  </r>
  <r>
    <x v="6"/>
  </r>
  <r>
    <x v="3"/>
  </r>
  <r>
    <x v="1"/>
  </r>
  <r>
    <x v="1"/>
  </r>
  <r>
    <x v="1"/>
  </r>
  <r>
    <x v="5"/>
  </r>
  <r>
    <x v="1"/>
  </r>
  <r>
    <x v="3"/>
  </r>
  <r>
    <x v="1"/>
  </r>
  <r>
    <x v="1"/>
  </r>
  <r>
    <x v="1"/>
  </r>
  <r>
    <x v="7"/>
  </r>
  <r>
    <x v="1"/>
  </r>
  <r>
    <x v="7"/>
  </r>
  <r>
    <x v="5"/>
  </r>
  <r>
    <x v="4"/>
  </r>
  <r>
    <x v="3"/>
  </r>
  <r>
    <x v="3"/>
  </r>
  <r>
    <x v="3"/>
  </r>
  <r>
    <x v="3"/>
  </r>
  <r>
    <x v="3"/>
  </r>
  <r>
    <x v="8"/>
  </r>
  <r>
    <x v="1"/>
  </r>
  <r>
    <x v="3"/>
  </r>
  <r>
    <x v="3"/>
  </r>
  <r>
    <x v="5"/>
  </r>
  <r>
    <x v="4"/>
  </r>
  <r>
    <x v="2"/>
  </r>
  <r>
    <x v="1"/>
  </r>
  <r>
    <x v="3"/>
  </r>
  <r>
    <x v="1"/>
  </r>
  <r>
    <x v="1"/>
  </r>
  <r>
    <x v="1"/>
  </r>
  <r>
    <x v="1"/>
  </r>
  <r>
    <x v="1"/>
  </r>
  <r>
    <x v="1"/>
  </r>
  <r>
    <x v="1"/>
  </r>
  <r>
    <x v="4"/>
  </r>
  <r>
    <x v="5"/>
  </r>
  <r>
    <x v="0"/>
  </r>
  <r>
    <x v="5"/>
  </r>
  <r>
    <x v="3"/>
  </r>
  <r>
    <x v="3"/>
  </r>
  <r>
    <x v="3"/>
  </r>
  <r>
    <x v="2"/>
  </r>
  <r>
    <x v="6"/>
  </r>
  <r>
    <x v="2"/>
  </r>
  <r>
    <x v="5"/>
  </r>
  <r>
    <x v="3"/>
  </r>
  <r>
    <x v="3"/>
  </r>
  <r>
    <x v="3"/>
  </r>
  <r>
    <x v="5"/>
  </r>
  <r>
    <x v="2"/>
  </r>
  <r>
    <x v="1"/>
  </r>
  <r>
    <x v="8"/>
  </r>
  <r>
    <x v="1"/>
  </r>
  <r>
    <x v="3"/>
  </r>
  <r>
    <x v="7"/>
  </r>
  <r>
    <x v="5"/>
  </r>
  <r>
    <x v="3"/>
  </r>
  <r>
    <x v="3"/>
  </r>
  <r>
    <x v="6"/>
  </r>
  <r>
    <x v="3"/>
  </r>
  <r>
    <x v="3"/>
  </r>
  <r>
    <x v="0"/>
  </r>
  <r>
    <x v="2"/>
  </r>
  <r>
    <x v="1"/>
  </r>
  <r>
    <x v="1"/>
  </r>
  <r>
    <x v="5"/>
  </r>
  <r>
    <x v="5"/>
  </r>
  <r>
    <x v="1"/>
  </r>
  <r>
    <x v="4"/>
  </r>
  <r>
    <x v="3"/>
  </r>
  <r>
    <x v="2"/>
  </r>
  <r>
    <x v="5"/>
  </r>
  <r>
    <x v="1"/>
  </r>
  <r>
    <x v="3"/>
  </r>
  <r>
    <x v="5"/>
  </r>
  <r>
    <x v="6"/>
  </r>
  <r>
    <x v="1"/>
  </r>
  <r>
    <x v="2"/>
  </r>
  <r>
    <x v="5"/>
  </r>
  <r>
    <x v="1"/>
  </r>
  <r>
    <x v="1"/>
  </r>
  <r>
    <x v="2"/>
  </r>
  <r>
    <x v="3"/>
  </r>
  <r>
    <x v="3"/>
  </r>
  <r>
    <x v="1"/>
  </r>
  <r>
    <x v="4"/>
  </r>
  <r>
    <x v="3"/>
  </r>
  <r>
    <x v="5"/>
  </r>
  <r>
    <x v="3"/>
  </r>
  <r>
    <x v="3"/>
  </r>
  <r>
    <x v="7"/>
  </r>
  <r>
    <x v="1"/>
  </r>
  <r>
    <x v="3"/>
  </r>
  <r>
    <x v="5"/>
  </r>
  <r>
    <x v="0"/>
  </r>
  <r>
    <x v="3"/>
  </r>
  <r>
    <x v="4"/>
  </r>
  <r>
    <x v="0"/>
  </r>
  <r>
    <x v="3"/>
  </r>
  <r>
    <x v="3"/>
  </r>
  <r>
    <x v="1"/>
  </r>
  <r>
    <x v="3"/>
  </r>
  <r>
    <x v="1"/>
  </r>
  <r>
    <x v="7"/>
  </r>
  <r>
    <x v="1"/>
  </r>
  <r>
    <x v="3"/>
  </r>
  <r>
    <x v="3"/>
  </r>
  <r>
    <x v="5"/>
  </r>
  <r>
    <x v="3"/>
  </r>
  <r>
    <x v="3"/>
  </r>
  <r>
    <x v="6"/>
  </r>
  <r>
    <x v="3"/>
  </r>
  <r>
    <x v="3"/>
  </r>
  <r>
    <x v="5"/>
  </r>
  <r>
    <x v="3"/>
  </r>
  <r>
    <x v="4"/>
  </r>
  <r>
    <x v="3"/>
  </r>
  <r>
    <x v="5"/>
  </r>
  <r>
    <x v="5"/>
  </r>
  <r>
    <x v="0"/>
  </r>
  <r>
    <x v="0"/>
  </r>
  <r>
    <x v="3"/>
  </r>
  <r>
    <x v="3"/>
  </r>
  <r>
    <x v="3"/>
  </r>
  <r>
    <x v="3"/>
  </r>
  <r>
    <x v="1"/>
  </r>
  <r>
    <x v="3"/>
  </r>
  <r>
    <x v="5"/>
  </r>
  <r>
    <x v="3"/>
  </r>
  <r>
    <x v="5"/>
  </r>
  <r>
    <x v="3"/>
  </r>
  <r>
    <x v="1"/>
  </r>
  <r>
    <x v="2"/>
  </r>
  <r>
    <x v="4"/>
  </r>
  <r>
    <x v="0"/>
  </r>
  <r>
    <x v="3"/>
  </r>
  <r>
    <x v="5"/>
  </r>
  <r>
    <x v="1"/>
  </r>
  <r>
    <x v="3"/>
  </r>
  <r>
    <x v="7"/>
  </r>
  <r>
    <x v="5"/>
  </r>
  <r>
    <x v="3"/>
  </r>
  <r>
    <x v="3"/>
  </r>
  <r>
    <x v="1"/>
  </r>
  <r>
    <x v="1"/>
  </r>
  <r>
    <x v="1"/>
  </r>
  <r>
    <x v="7"/>
  </r>
  <r>
    <x v="6"/>
  </r>
  <r>
    <x v="2"/>
  </r>
  <r>
    <x v="3"/>
  </r>
  <r>
    <x v="2"/>
  </r>
  <r>
    <x v="5"/>
  </r>
  <r>
    <x v="3"/>
  </r>
  <r>
    <x v="3"/>
  </r>
  <r>
    <x v="4"/>
  </r>
  <r>
    <x v="2"/>
  </r>
  <r>
    <x v="5"/>
  </r>
  <r>
    <x v="3"/>
  </r>
  <r>
    <x v="3"/>
  </r>
  <r>
    <x v="3"/>
  </r>
  <r>
    <x v="3"/>
  </r>
  <r>
    <x v="3"/>
  </r>
  <r>
    <x v="1"/>
  </r>
  <r>
    <x v="5"/>
  </r>
  <r>
    <x v="1"/>
  </r>
  <r>
    <x v="5"/>
  </r>
  <r>
    <x v="1"/>
  </r>
  <r>
    <x v="2"/>
  </r>
  <r>
    <x v="1"/>
  </r>
  <r>
    <x v="3"/>
  </r>
  <r>
    <x v="0"/>
  </r>
  <r>
    <x v="6"/>
  </r>
  <r>
    <x v="5"/>
  </r>
  <r>
    <x v="5"/>
  </r>
  <r>
    <x v="3"/>
  </r>
  <r>
    <x v="2"/>
  </r>
  <r>
    <x v="1"/>
  </r>
  <r>
    <x v="3"/>
  </r>
  <r>
    <x v="6"/>
  </r>
  <r>
    <x v="1"/>
  </r>
  <r>
    <x v="3"/>
  </r>
  <r>
    <x v="5"/>
  </r>
  <r>
    <x v="5"/>
  </r>
  <r>
    <x v="1"/>
  </r>
  <r>
    <x v="6"/>
  </r>
  <r>
    <x v="3"/>
  </r>
  <r>
    <x v="3"/>
  </r>
  <r>
    <x v="5"/>
  </r>
  <r>
    <x v="5"/>
  </r>
  <r>
    <x v="3"/>
  </r>
  <r>
    <x v="1"/>
  </r>
  <r>
    <x v="0"/>
  </r>
  <r>
    <x v="4"/>
  </r>
  <r>
    <x v="3"/>
  </r>
  <r>
    <x v="7"/>
  </r>
  <r>
    <x v="0"/>
  </r>
  <r>
    <x v="1"/>
  </r>
  <r>
    <x v="5"/>
  </r>
  <r>
    <x v="3"/>
  </r>
  <r>
    <x v="1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92A8E7-ABAC-4AF6-ABE4-DB8F7AC8DE2E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1">
    <pivotField axis="axisRow" dataField="1" showAll="0">
      <items count="12">
        <item x="8"/>
        <item x="5"/>
        <item x="3"/>
        <item x="4"/>
        <item x="0"/>
        <item x="6"/>
        <item x="2"/>
        <item x="9"/>
        <item x="10"/>
        <item x="7"/>
        <item x="1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ข้าพเจ้าได้รับจัดสรรฯ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E383-8B73-4708-8554-2C1C9718C597}">
  <dimension ref="A1:AT82"/>
  <sheetViews>
    <sheetView view="pageBreakPreview" zoomScale="90" zoomScaleNormal="120" zoomScaleSheetLayoutView="90" zoomScalePageLayoutView="70" workbookViewId="0">
      <pane ySplit="7" topLeftCell="A71" activePane="bottomLeft" state="frozen"/>
      <selection pane="bottomLeft" activeCell="AT85" sqref="AT85"/>
    </sheetView>
  </sheetViews>
  <sheetFormatPr defaultRowHeight="24" x14ac:dyDescent="0.55000000000000004"/>
  <cols>
    <col min="1" max="1" width="6" style="165" customWidth="1"/>
    <col min="2" max="2" width="30" style="165" customWidth="1"/>
    <col min="3" max="20" width="5.7109375" style="2" customWidth="1"/>
    <col min="21" max="26" width="5.7109375" style="174" customWidth="1"/>
    <col min="27" max="44" width="5.7109375" style="2" customWidth="1"/>
    <col min="45" max="45" width="5.85546875" style="162" bestFit="1" customWidth="1"/>
    <col min="46" max="46" width="7.140625" style="230" bestFit="1" customWidth="1"/>
    <col min="47" max="16384" width="9.140625" style="231"/>
  </cols>
  <sheetData>
    <row r="1" spans="1:46" ht="32.25" x14ac:dyDescent="0.7">
      <c r="A1" s="276" t="s">
        <v>1889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</row>
    <row r="2" spans="1:46" ht="32.25" x14ac:dyDescent="0.7">
      <c r="A2" s="276" t="s">
        <v>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</row>
    <row r="3" spans="1:46" ht="32.25" x14ac:dyDescent="0.7">
      <c r="A3" s="276" t="s">
        <v>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</row>
    <row r="4" spans="1:46" ht="16.5" customHeight="1" x14ac:dyDescent="0.55000000000000004">
      <c r="U4" s="191"/>
      <c r="V4" s="191"/>
      <c r="W4" s="191"/>
      <c r="X4" s="191"/>
      <c r="Y4" s="191"/>
      <c r="Z4" s="191"/>
    </row>
    <row r="5" spans="1:46" x14ac:dyDescent="0.55000000000000004">
      <c r="A5" s="212"/>
      <c r="B5" s="160"/>
      <c r="C5" s="280" t="s">
        <v>1872</v>
      </c>
      <c r="D5" s="281"/>
      <c r="E5" s="281"/>
      <c r="F5" s="281"/>
      <c r="G5" s="281"/>
      <c r="H5" s="282"/>
      <c r="I5" s="280" t="s">
        <v>1873</v>
      </c>
      <c r="J5" s="281"/>
      <c r="K5" s="281"/>
      <c r="L5" s="281"/>
      <c r="M5" s="281"/>
      <c r="N5" s="282"/>
      <c r="O5" s="280" t="s">
        <v>1874</v>
      </c>
      <c r="P5" s="281"/>
      <c r="Q5" s="281"/>
      <c r="R5" s="281"/>
      <c r="S5" s="281"/>
      <c r="T5" s="282"/>
      <c r="U5" s="280" t="s">
        <v>1875</v>
      </c>
      <c r="V5" s="281"/>
      <c r="W5" s="281"/>
      <c r="X5" s="281"/>
      <c r="Y5" s="281"/>
      <c r="Z5" s="282"/>
      <c r="AA5" s="280" t="s">
        <v>1876</v>
      </c>
      <c r="AB5" s="281"/>
      <c r="AC5" s="281"/>
      <c r="AD5" s="281"/>
      <c r="AE5" s="281"/>
      <c r="AF5" s="282"/>
      <c r="AG5" s="280" t="s">
        <v>1877</v>
      </c>
      <c r="AH5" s="281"/>
      <c r="AI5" s="281"/>
      <c r="AJ5" s="281"/>
      <c r="AK5" s="281"/>
      <c r="AL5" s="282"/>
      <c r="AM5" s="286" t="s">
        <v>1878</v>
      </c>
      <c r="AN5" s="287"/>
      <c r="AO5" s="287"/>
      <c r="AP5" s="287"/>
      <c r="AQ5" s="287"/>
      <c r="AR5" s="288"/>
      <c r="AS5" s="283" t="s">
        <v>1881</v>
      </c>
      <c r="AT5" s="232"/>
    </row>
    <row r="6" spans="1:46" s="233" customFormat="1" x14ac:dyDescent="0.55000000000000004">
      <c r="A6" s="213" t="s">
        <v>1532</v>
      </c>
      <c r="B6" s="213" t="s">
        <v>8</v>
      </c>
      <c r="C6" s="277" t="s">
        <v>1879</v>
      </c>
      <c r="D6" s="278"/>
      <c r="E6" s="279"/>
      <c r="F6" s="277" t="s">
        <v>1880</v>
      </c>
      <c r="G6" s="278"/>
      <c r="H6" s="279"/>
      <c r="I6" s="277" t="s">
        <v>1879</v>
      </c>
      <c r="J6" s="278"/>
      <c r="K6" s="279"/>
      <c r="L6" s="277" t="s">
        <v>1880</v>
      </c>
      <c r="M6" s="278"/>
      <c r="N6" s="279"/>
      <c r="O6" s="277" t="s">
        <v>1879</v>
      </c>
      <c r="P6" s="278"/>
      <c r="Q6" s="279"/>
      <c r="R6" s="277" t="s">
        <v>1880</v>
      </c>
      <c r="S6" s="278"/>
      <c r="T6" s="279"/>
      <c r="U6" s="289" t="s">
        <v>1879</v>
      </c>
      <c r="V6" s="290"/>
      <c r="W6" s="291"/>
      <c r="X6" s="289" t="s">
        <v>1880</v>
      </c>
      <c r="Y6" s="290"/>
      <c r="Z6" s="291"/>
      <c r="AA6" s="277" t="s">
        <v>1879</v>
      </c>
      <c r="AB6" s="278"/>
      <c r="AC6" s="279"/>
      <c r="AD6" s="277" t="s">
        <v>1880</v>
      </c>
      <c r="AE6" s="278"/>
      <c r="AF6" s="279"/>
      <c r="AG6" s="277" t="s">
        <v>1879</v>
      </c>
      <c r="AH6" s="278"/>
      <c r="AI6" s="279"/>
      <c r="AJ6" s="277" t="s">
        <v>1880</v>
      </c>
      <c r="AK6" s="278"/>
      <c r="AL6" s="279"/>
      <c r="AM6" s="277" t="s">
        <v>1879</v>
      </c>
      <c r="AN6" s="278"/>
      <c r="AO6" s="279"/>
      <c r="AP6" s="277" t="s">
        <v>1880</v>
      </c>
      <c r="AQ6" s="278"/>
      <c r="AR6" s="279"/>
      <c r="AS6" s="284"/>
      <c r="AT6" s="232"/>
    </row>
    <row r="7" spans="1:46" s="233" customFormat="1" x14ac:dyDescent="0.55000000000000004">
      <c r="A7" s="161"/>
      <c r="B7" s="161"/>
      <c r="C7" s="163" t="s">
        <v>1972</v>
      </c>
      <c r="D7" s="163" t="s">
        <v>1973</v>
      </c>
      <c r="E7" s="214" t="s">
        <v>1881</v>
      </c>
      <c r="F7" s="163" t="s">
        <v>1972</v>
      </c>
      <c r="G7" s="163" t="s">
        <v>1973</v>
      </c>
      <c r="H7" s="214" t="s">
        <v>1881</v>
      </c>
      <c r="I7" s="163" t="s">
        <v>1972</v>
      </c>
      <c r="J7" s="163" t="s">
        <v>1973</v>
      </c>
      <c r="K7" s="214" t="s">
        <v>1881</v>
      </c>
      <c r="L7" s="163" t="s">
        <v>1972</v>
      </c>
      <c r="M7" s="163" t="s">
        <v>1973</v>
      </c>
      <c r="N7" s="214" t="s">
        <v>1881</v>
      </c>
      <c r="O7" s="163" t="s">
        <v>1972</v>
      </c>
      <c r="P7" s="163" t="s">
        <v>1973</v>
      </c>
      <c r="Q7" s="214" t="s">
        <v>1881</v>
      </c>
      <c r="R7" s="163" t="s">
        <v>1972</v>
      </c>
      <c r="S7" s="163" t="s">
        <v>1973</v>
      </c>
      <c r="T7" s="214" t="s">
        <v>1881</v>
      </c>
      <c r="U7" s="173" t="s">
        <v>1972</v>
      </c>
      <c r="V7" s="173" t="s">
        <v>1973</v>
      </c>
      <c r="W7" s="217" t="s">
        <v>1881</v>
      </c>
      <c r="X7" s="173" t="s">
        <v>1972</v>
      </c>
      <c r="Y7" s="173" t="s">
        <v>1973</v>
      </c>
      <c r="Z7" s="217" t="s">
        <v>1881</v>
      </c>
      <c r="AA7" s="163" t="s">
        <v>1972</v>
      </c>
      <c r="AB7" s="163" t="s">
        <v>1973</v>
      </c>
      <c r="AC7" s="214" t="s">
        <v>1881</v>
      </c>
      <c r="AD7" s="163" t="s">
        <v>1972</v>
      </c>
      <c r="AE7" s="163" t="s">
        <v>1973</v>
      </c>
      <c r="AF7" s="214" t="s">
        <v>1881</v>
      </c>
      <c r="AG7" s="163" t="s">
        <v>1972</v>
      </c>
      <c r="AH7" s="163" t="s">
        <v>1973</v>
      </c>
      <c r="AI7" s="214" t="s">
        <v>1881</v>
      </c>
      <c r="AJ7" s="163" t="s">
        <v>1972</v>
      </c>
      <c r="AK7" s="163" t="s">
        <v>1973</v>
      </c>
      <c r="AL7" s="214" t="s">
        <v>1881</v>
      </c>
      <c r="AM7" s="163" t="s">
        <v>1972</v>
      </c>
      <c r="AN7" s="163" t="s">
        <v>1973</v>
      </c>
      <c r="AO7" s="214" t="s">
        <v>1881</v>
      </c>
      <c r="AP7" s="163" t="s">
        <v>1972</v>
      </c>
      <c r="AQ7" s="163" t="s">
        <v>1973</v>
      </c>
      <c r="AR7" s="214" t="s">
        <v>1881</v>
      </c>
      <c r="AS7" s="285"/>
      <c r="AT7" s="232"/>
    </row>
    <row r="8" spans="1:46" x14ac:dyDescent="0.55000000000000004">
      <c r="A8" s="164">
        <v>1</v>
      </c>
      <c r="B8" s="111" t="s">
        <v>1545</v>
      </c>
      <c r="C8" s="175">
        <f>COUNTIFS('เข้าร่วมพิธี+ไม่เข้า'!K:K,1,'เข้าร่วมพิธี+ไม่เข้า'!F:F,B8,'เข้าร่วมพิธี+ไม่เข้า'!L:L,"ประสงค์เข้าร่วมพิธีฯ")</f>
        <v>1</v>
      </c>
      <c r="D8" s="175">
        <f>COUNTIFS('เข้าร่วมพิธี+ไม่เข้า'!K:K,1,'เข้าร่วมพิธี+ไม่เข้า'!F:F,B8,'เข้าร่วมพิธี+ไม่เข้า'!L:L,"ไม่ประสงค์เข้าร่วมพิธีฯ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E8" s="215">
        <f>SUM(C8:D8)</f>
        <v>1</v>
      </c>
      <c r="F8" s="175">
        <f>COUNTIFS('เข้าร่วมพิธี+ไม่เข้า'!K:K,2,'เข้าร่วมพิธี+ไม่เข้า'!F:F,B8,'เข้าร่วมพิธี+ไม่เข้า'!L:L,"ประสงค์เข้าร่วมพิธีฯ")</f>
        <v>3</v>
      </c>
      <c r="G8" s="175">
        <f>COUNTIFS('เข้าร่วมพิธี+ไม่เข้า'!K:K,2,'เข้าร่วมพิธี+ไม่เข้า'!F:F,B8,'เข้าร่วมพิธี+ไม่เข้า'!L:L,"ไม่ประสงค์เข้าร่วมพิธีฯ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H8" s="215">
        <f>SUM(F8:G8)</f>
        <v>3</v>
      </c>
      <c r="I8" s="175">
        <f>COUNTIFS('เข้าร่วมพิธี+ไม่เข้า'!K:K,3,'เข้าร่วมพิธี+ไม่เข้า'!F:F,B8,'เข้าร่วมพิธี+ไม่เข้า'!L:L,"ประสงค์เข้าร่วมพิธีฯ")</f>
        <v>1</v>
      </c>
      <c r="J8" s="175">
        <f>COUNTIFS('เข้าร่วมพิธี+ไม่เข้า'!K:K,3,'เข้าร่วมพิธี+ไม่เข้า'!F:F,B8,'เข้าร่วมพิธี+ไม่เข้า'!L:L,"ไม่ประสงค์เข้าร่วมพิธีฯ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K8" s="215">
        <f>SUM(I8:J8)</f>
        <v>1</v>
      </c>
      <c r="L8" s="175">
        <f>COUNTIFS('เข้าร่วมพิธี+ไม่เข้า'!K:K,4,'เข้าร่วมพิธี+ไม่เข้า'!F:F,B8,'เข้าร่วมพิธี+ไม่เข้า'!L:L,"ประสงค์เข้าร่วมพิธีฯ")</f>
        <v>2</v>
      </c>
      <c r="M8" s="175">
        <f>COUNTIFS('เข้าร่วมพิธี+ไม่เข้า'!K:K,4,'เข้าร่วมพิธี+ไม่เข้า'!F:F,B8,'เข้าร่วมพิธี+ไม่เข้า'!L:L,"ไม่ประสงค์เข้าร่วมพิธีฯ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N8" s="215">
        <f>SUM(L8:M8)</f>
        <v>2</v>
      </c>
      <c r="O8" s="175">
        <f>COUNTIFS('เข้าร่วมพิธี+ไม่เข้า'!K:K,5,'เข้าร่วมพิธี+ไม่เข้า'!F:F,B8,'เข้าร่วมพิธี+ไม่เข้า'!L:L,"ประสงค์เข้าร่วมพิธีฯ")</f>
        <v>1</v>
      </c>
      <c r="P8" s="175">
        <f>COUNTIFS('เข้าร่วมพิธี+ไม่เข้า'!K:K,5,'เข้าร่วมพิธี+ไม่เข้า'!F:F,B8,'เข้าร่วมพิธี+ไม่เข้า'!L:L,"ไม่ประสงค์เข้าร่วมพิธีฯ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Q8" s="215">
        <f>SUM(O8:P8)</f>
        <v>1</v>
      </c>
      <c r="R8" s="175">
        <f>COUNTIFS('เข้าร่วมพิธี+ไม่เข้า'!K:K,6,'เข้าร่วมพิธี+ไม่เข้า'!F:F,B8,'เข้าร่วมพิธี+ไม่เข้า'!L:L,"ประสงค์เข้าร่วมพิธีฯ")</f>
        <v>3</v>
      </c>
      <c r="S8" s="175">
        <f>COUNTIFS('เข้าร่วมพิธี+ไม่เข้า'!K:K,6,'เข้าร่วมพิธี+ไม่เข้า'!F:F,B8,'เข้าร่วมพิธี+ไม่เข้า'!L:L,"ไม่ประสงค์เข้าร่วมพิธีฯ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T8" s="215">
        <f>SUM(R8:S8)</f>
        <v>3</v>
      </c>
      <c r="U8" s="176">
        <f>COUNTIFS('เข้าร่วมพิธี+ไม่เข้า'!K:K,7,'เข้าร่วมพิธี+ไม่เข้า'!F:F,B8,'เข้าร่วมพิธี+ไม่เข้า'!L:L,"ประสงค์เข้าร่วมพิธีฯ")</f>
        <v>0</v>
      </c>
      <c r="V8" s="176">
        <f>COUNTIFS('เข้าร่วมพิธี+ไม่เข้า'!K:K,7,'เข้าร่วมพิธี+ไม่เข้า'!F:F,B8,'เข้าร่วมพิธี+ไม่เข้า'!L:L,"ไม่ประสงค์เข้าร่วมพิธีฯ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W8" s="218">
        <f>SUM(U8:V8)</f>
        <v>0</v>
      </c>
      <c r="X8" s="176">
        <f>COUNTIFS('เข้าร่วมพิธี+ไม่เข้า'!K:K,8,'เข้าร่วมพิธี+ไม่เข้า'!F:F,B8,'เข้าร่วมพิธี+ไม่เข้า'!L:L,"ประสงค์เข้าร่วมพิธีฯ")</f>
        <v>2</v>
      </c>
      <c r="Y8" s="176">
        <f>COUNTIFS('เข้าร่วมพิธี+ไม่เข้า'!K:K,8,'เข้าร่วมพิธี+ไม่เข้า'!F:F,B8,'เข้าร่วมพิธี+ไม่เข้า'!L:L,"ไม่ประสงค์เข้าร่วมพิธีฯ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Z8" s="218">
        <f>SUM(X8:Y8)</f>
        <v>2</v>
      </c>
      <c r="AA8" s="175">
        <f>COUNTIFS('เข้าร่วมพิธี+ไม่เข้า'!K:K,9,'เข้าร่วมพิธี+ไม่เข้า'!F:F,B8,'เข้าร่วมพิธี+ไม่เข้า'!L:L,"ประสงค์เข้าร่วมพิธีฯ")</f>
        <v>0</v>
      </c>
      <c r="AB8" s="175">
        <f>COUNTIFS('เข้าร่วมพิธี+ไม่เข้า'!K:K,9,'เข้าร่วมพิธี+ไม่เข้า'!F:F,B8,'เข้าร่วมพิธี+ไม่เข้า'!L:L,"ไม่ประสงค์เข้าร่วมพิธีฯ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AC8" s="215">
        <f>SUM(AA8:AB8)</f>
        <v>0</v>
      </c>
      <c r="AD8" s="175">
        <f>COUNTIFS('เข้าร่วมพิธี+ไม่เข้า'!L:L,10,'เข้าร่วมพิธี+ไม่เข้า'!G:G,B8,'เข้าร่วมพิธี+ไม่เข้า'!L:L,"ประสงค์เข้าร่วมพิธีฯ")</f>
        <v>0</v>
      </c>
      <c r="AE8" s="175">
        <f>COUNTIFS('เข้าร่วมพิธี+ไม่เข้า'!L:L,10,'เข้าร่วมพิธี+ไม่เข้า'!G:G,B8,'เข้าร่วมพิธี+ไม่เข้า'!L:L,"ไม่ประสงค์เข้าร่วมพิธีฯ โดยจะติดต่อรับด้วยตนเอง")</f>
        <v>0</v>
      </c>
      <c r="AF8" s="215">
        <f>SUM(AD8:AE8)</f>
        <v>0</v>
      </c>
      <c r="AG8" s="175">
        <f>COUNTIFS('เข้าร่วมพิธี+ไม่เข้า'!K:K,11,'เข้าร่วมพิธี+ไม่เข้า'!F:F,B8,'เข้าร่วมพิธี+ไม่เข้า'!L:L,"ประสงค์เข้าร่วมพิธีฯ")</f>
        <v>0</v>
      </c>
      <c r="AH8" s="175">
        <f>COUNTIFS('เข้าร่วมพิธี+ไม่เข้า'!K:K,11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AI8" s="215">
        <f>SUM(AG8:AH8)</f>
        <v>0</v>
      </c>
      <c r="AJ8" s="175">
        <f>COUNTIFS('เข้าร่วมพิธี+ไม่เข้า'!K:K,12,'เข้าร่วมพิธี+ไม่เข้า'!F:F,B8,'เข้าร่วมพิธี+ไม่เข้า'!L:L,"ประสงค์เข้าร่วมพิธีฯ")</f>
        <v>0</v>
      </c>
      <c r="AK8" s="175">
        <f>COUNTIFS('เข้าร่วมพิธี+ไม่เข้า'!K:K,12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AL8" s="215">
        <f>SUM(AJ8:AK8)</f>
        <v>0</v>
      </c>
      <c r="AM8" s="175">
        <f>COUNTIFS('เข้าร่วมพิธี+ไม่เข้า'!J:J,13,'เข้าร่วมพิธี+ไม่เข้า'!E:E,B8,'เข้าร่วมพิธี+ไม่เข้า'!L:L,"ประสงค์เข้าร่วมพิธีฯ")</f>
        <v>0</v>
      </c>
      <c r="AN8" s="175">
        <f>COUNTIFS('เข้าร่วมพิธี+ไม่เข้า'!J:J,13,'เข้าร่วมพิธี+ไม่เข้า'!E:E,B8,'เข้าร่วมพิธี+ไม่เข้า'!L:L,"ไม่ประสงค์เข้าร่วมพิธีฯ โดยจะติดต่อรับด้วยตนเอง")</f>
        <v>0</v>
      </c>
      <c r="AO8" s="215">
        <f>SUM(AM8:AN8)</f>
        <v>0</v>
      </c>
      <c r="AP8" s="175">
        <f>COUNTIFS('เข้าร่วมพิธี+ไม่เข้า'!K:K,14,'เข้าร่วมพิธี+ไม่เข้า'!F:F,B8,'เข้าร่วมพิธี+ไม่เข้า'!L:L,"ประสงค์เข้าร่วมพิธีฯ")</f>
        <v>0</v>
      </c>
      <c r="AQ8" s="175">
        <f>COUNTIFS('เข้าร่วมพิธี+ไม่เข้า'!K:K,14,'เข้าร่วมพิธี+ไม่เข้า'!F:F,B8,'เข้าร่วมพิธี+ไม่เข้า'!L:L,"ไม่ประสงค์เข้าร่วมพิธีฯ โดยจะติดต่อรับด้วยตนเอง")</f>
        <v>0</v>
      </c>
      <c r="AR8" s="215">
        <f>SUM(AP8:AQ8)</f>
        <v>0</v>
      </c>
      <c r="AS8" s="226">
        <f>E8+H8+K8+N8+Q8+T8+W8+Z8+AC8+AF8+AI8+AL8+AO8+AR8</f>
        <v>13</v>
      </c>
    </row>
    <row r="9" spans="1:46" x14ac:dyDescent="0.55000000000000004">
      <c r="A9" s="164">
        <v>2</v>
      </c>
      <c r="B9" s="111" t="s">
        <v>1548</v>
      </c>
      <c r="C9" s="175">
        <f>COUNTIFS('เข้าร่วมพิธี+ไม่เข้า'!K:K,1,'เข้าร่วมพิธี+ไม่เข้า'!F:F,B9,'เข้าร่วมพิธี+ไม่เข้า'!L:L,"ประสงค์เข้าร่วมพิธีฯ")</f>
        <v>4</v>
      </c>
      <c r="D9" s="175">
        <f>COUNTIFS('เข้าร่วมพิธี+ไม่เข้า'!K:K,1,'เข้าร่วมพิธี+ไม่เข้า'!F:F,B9,'เข้าร่วมพิธี+ไม่เข้า'!L:L,"ไม่ประสงค์เข้าร่วมพิธีฯ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E9" s="215">
        <f t="shared" ref="E9:E72" si="0">SUM(C9:D9)</f>
        <v>4</v>
      </c>
      <c r="F9" s="175">
        <f>COUNTIFS('เข้าร่วมพิธี+ไม่เข้า'!K:K,2,'เข้าร่วมพิธี+ไม่เข้า'!F:F,B9,'เข้าร่วมพิธี+ไม่เข้า'!L:L,"ประสงค์เข้าร่วมพิธีฯ")</f>
        <v>3</v>
      </c>
      <c r="G9" s="175">
        <f>COUNTIFS('เข้าร่วมพิธี+ไม่เข้า'!K:K,2,'เข้าร่วมพิธี+ไม่เข้า'!F:F,B9,'เข้าร่วมพิธี+ไม่เข้า'!L:L,"ไม่ประสงค์เข้าร่วมพิธีฯ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H9" s="215">
        <f t="shared" ref="H9:H72" si="1">SUM(F9:G9)</f>
        <v>3</v>
      </c>
      <c r="I9" s="175">
        <f>COUNTIFS('เข้าร่วมพิธี+ไม่เข้า'!K:K,3,'เข้าร่วมพิธี+ไม่เข้า'!F:F,B9,'เข้าร่วมพิธี+ไม่เข้า'!L:L,"ประสงค์เข้าร่วมพิธีฯ")</f>
        <v>5</v>
      </c>
      <c r="J9" s="175">
        <f>COUNTIFS('เข้าร่วมพิธี+ไม่เข้า'!K:K,3,'เข้าร่วมพิธี+ไม่เข้า'!F:F,B9,'เข้าร่วมพิธี+ไม่เข้า'!L:L,"ไม่ประสงค์เข้าร่วมพิธีฯ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K9" s="215">
        <f t="shared" ref="K9:K72" si="2">SUM(I9:J9)</f>
        <v>5</v>
      </c>
      <c r="L9" s="175">
        <f>COUNTIFS('เข้าร่วมพิธี+ไม่เข้า'!K:K,4,'เข้าร่วมพิธี+ไม่เข้า'!F:F,B9,'เข้าร่วมพิธี+ไม่เข้า'!L:L,"ประสงค์เข้าร่วมพิธีฯ")</f>
        <v>1</v>
      </c>
      <c r="M9" s="175">
        <f>COUNTIFS('เข้าร่วมพิธี+ไม่เข้า'!K:K,4,'เข้าร่วมพิธี+ไม่เข้า'!F:F,B9,'เข้าร่วมพิธี+ไม่เข้า'!L:L,"ไม่ประสงค์เข้าร่วมพิธีฯ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N9" s="215">
        <f t="shared" ref="N9:N72" si="3">SUM(L9:M9)</f>
        <v>1</v>
      </c>
      <c r="O9" s="175">
        <f>COUNTIFS('เข้าร่วมพิธี+ไม่เข้า'!K:K,5,'เข้าร่วมพิธี+ไม่เข้า'!F:F,B9,'เข้าร่วมพิธี+ไม่เข้า'!L:L,"ประสงค์เข้าร่วมพิธีฯ")</f>
        <v>1</v>
      </c>
      <c r="P9" s="175">
        <f>COUNTIFS('เข้าร่วมพิธี+ไม่เข้า'!K:K,5,'เข้าร่วมพิธี+ไม่เข้า'!F:F,B9,'เข้าร่วมพิธี+ไม่เข้า'!L:L,"ไม่ประสงค์เข้าร่วมพิธีฯ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Q9" s="215">
        <f t="shared" ref="Q9:Q72" si="4">SUM(O9:P9)</f>
        <v>1</v>
      </c>
      <c r="R9" s="175">
        <f>COUNTIFS('เข้าร่วมพิธี+ไม่เข้า'!K:K,6,'เข้าร่วมพิธี+ไม่เข้า'!F:F,B9,'เข้าร่วมพิธี+ไม่เข้า'!L:L,"ประสงค์เข้าร่วมพิธีฯ")</f>
        <v>2</v>
      </c>
      <c r="S9" s="175">
        <f>COUNTIFS('เข้าร่วมพิธี+ไม่เข้า'!K:K,6,'เข้าร่วมพิธี+ไม่เข้า'!F:F,B9,'เข้าร่วมพิธี+ไม่เข้า'!L:L,"ไม่ประสงค์เข้าร่วมพิธีฯ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T9" s="215">
        <f t="shared" ref="T9:T72" si="5">SUM(R9:S9)</f>
        <v>2</v>
      </c>
      <c r="U9" s="176">
        <f>COUNTIFS('เข้าร่วมพิธี+ไม่เข้า'!K:K,7,'เข้าร่วมพิธี+ไม่เข้า'!F:F,B9,'เข้าร่วมพิธี+ไม่เข้า'!L:L,"ประสงค์เข้าร่วมพิธีฯ")</f>
        <v>3</v>
      </c>
      <c r="V9" s="176">
        <f>COUNTIFS('เข้าร่วมพิธี+ไม่เข้า'!K:K,7,'เข้าร่วมพิธี+ไม่เข้า'!F:F,B9,'เข้าร่วมพิธี+ไม่เข้า'!L:L,"ไม่ประสงค์เข้าร่วมพิธีฯ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W9" s="218">
        <f t="shared" ref="W9:W72" si="6">SUM(U9:V9)</f>
        <v>3</v>
      </c>
      <c r="X9" s="176">
        <f>COUNTIFS('เข้าร่วมพิธี+ไม่เข้า'!K:K,8,'เข้าร่วมพิธี+ไม่เข้า'!F:F,B9,'เข้าร่วมพิธี+ไม่เข้า'!L:L,"ประสงค์เข้าร่วมพิธีฯ")</f>
        <v>4</v>
      </c>
      <c r="Y9" s="176">
        <f>COUNTIFS('เข้าร่วมพิธี+ไม่เข้า'!K:K,8,'เข้าร่วมพิธี+ไม่เข้า'!F:F,B9,'เข้าร่วมพิธี+ไม่เข้า'!L:L,"ไม่ประสงค์เข้าร่วมพิธีฯ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Z9" s="218">
        <f t="shared" ref="Z9:Z72" si="7">SUM(X9:Y9)</f>
        <v>4</v>
      </c>
      <c r="AA9" s="175">
        <f>COUNTIFS('เข้าร่วมพิธี+ไม่เข้า'!K:K,9,'เข้าร่วมพิธี+ไม่เข้า'!F:F,B9,'เข้าร่วมพิธี+ไม่เข้า'!L:L,"ประสงค์เข้าร่วมพิธีฯ")</f>
        <v>0</v>
      </c>
      <c r="AB9" s="175">
        <f>COUNTIFS('เข้าร่วมพิธี+ไม่เข้า'!K:K,9,'เข้าร่วมพิธี+ไม่เข้า'!F:F,B9,'เข้าร่วมพิธี+ไม่เข้า'!L:L,"ไม่ประสงค์เข้าร่วมพิธีฯ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AC9" s="215">
        <f t="shared" ref="AC9:AC72" si="8">SUM(AA9:AB9)</f>
        <v>0</v>
      </c>
      <c r="AD9" s="175">
        <f>COUNTIFS('เข้าร่วมพิธี+ไม่เข้า'!L:L,10,'เข้าร่วมพิธี+ไม่เข้า'!G:G,B9,'เข้าร่วมพิธี+ไม่เข้า'!L:L,"ประสงค์เข้าร่วมพิธีฯ")</f>
        <v>0</v>
      </c>
      <c r="AE9" s="175">
        <f>COUNTIFS('เข้าร่วมพิธี+ไม่เข้า'!L:L,10,'เข้าร่วมพิธี+ไม่เข้า'!G:G,B9,'เข้าร่วมพิธี+ไม่เข้า'!L:L,"ไม่ประสงค์เข้าร่วมพิธีฯ โดยจะติดต่อรับด้วยตนเอง")</f>
        <v>0</v>
      </c>
      <c r="AF9" s="215">
        <f t="shared" ref="AF9:AF72" si="9">SUM(AD9:AE9)</f>
        <v>0</v>
      </c>
      <c r="AG9" s="175">
        <f>COUNTIFS('เข้าร่วมพิธี+ไม่เข้า'!K:K,11,'เข้าร่วมพิธี+ไม่เข้า'!F:F,B9,'เข้าร่วมพิธี+ไม่เข้า'!L:L,"ประสงค์เข้าร่วมพิธีฯ")</f>
        <v>0</v>
      </c>
      <c r="AH9" s="175">
        <f>COUNTIFS('เข้าร่วมพิธี+ไม่เข้า'!K:K,11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AI9" s="215">
        <f t="shared" ref="AI9:AI72" si="10">SUM(AG9:AH9)</f>
        <v>0</v>
      </c>
      <c r="AJ9" s="175">
        <f>COUNTIFS('เข้าร่วมพิธี+ไม่เข้า'!K:K,12,'เข้าร่วมพิธี+ไม่เข้า'!F:F,B9,'เข้าร่วมพิธี+ไม่เข้า'!L:L,"ประสงค์เข้าร่วมพิธีฯ")</f>
        <v>0</v>
      </c>
      <c r="AK9" s="175">
        <f>COUNTIFS('เข้าร่วมพิธี+ไม่เข้า'!K:K,12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AL9" s="215">
        <f t="shared" ref="AL9:AL72" si="11">SUM(AJ9:AK9)</f>
        <v>0</v>
      </c>
      <c r="AM9" s="175">
        <f>COUNTIFS('เข้าร่วมพิธี+ไม่เข้า'!J:J,13,'เข้าร่วมพิธี+ไม่เข้า'!E:E,B9,'เข้าร่วมพิธี+ไม่เข้า'!L:L,"ประสงค์เข้าร่วมพิธีฯ")</f>
        <v>0</v>
      </c>
      <c r="AN9" s="175">
        <f>COUNTIFS('เข้าร่วมพิธี+ไม่เข้า'!J:J,13,'เข้าร่วมพิธี+ไม่เข้า'!E:E,B9,'เข้าร่วมพิธี+ไม่เข้า'!L:L,"ไม่ประสงค์เข้าร่วมพิธีฯ โดยจะติดต่อรับด้วยตนเอง")</f>
        <v>0</v>
      </c>
      <c r="AO9" s="215">
        <f t="shared" ref="AO9:AO72" si="12">SUM(AM9:AN9)</f>
        <v>0</v>
      </c>
      <c r="AP9" s="175">
        <f>COUNTIFS('เข้าร่วมพิธี+ไม่เข้า'!K:K,14,'เข้าร่วมพิธี+ไม่เข้า'!F:F,B9,'เข้าร่วมพิธี+ไม่เข้า'!L:L,"ประสงค์เข้าร่วมพิธีฯ")</f>
        <v>0</v>
      </c>
      <c r="AQ9" s="175">
        <f>COUNTIFS('เข้าร่วมพิธี+ไม่เข้า'!K:K,14,'เข้าร่วมพิธี+ไม่เข้า'!F:F,B9,'เข้าร่วมพิธี+ไม่เข้า'!L:L,"ไม่ประสงค์เข้าร่วมพิธีฯ โดยจะติดต่อรับด้วยตนเอง")</f>
        <v>0</v>
      </c>
      <c r="AR9" s="215">
        <f t="shared" ref="AR9:AR72" si="13">SUM(AP9:AQ9)</f>
        <v>0</v>
      </c>
      <c r="AS9" s="226">
        <f t="shared" ref="AS9:AS72" si="14">E9+H9+K9+N9+Q9+T9+W9+Z9+AC9+AF9+AI9+AL9+AO9+AR9</f>
        <v>23</v>
      </c>
    </row>
    <row r="10" spans="1:46" x14ac:dyDescent="0.55000000000000004">
      <c r="A10" s="164">
        <v>3</v>
      </c>
      <c r="B10" s="111" t="s">
        <v>1551</v>
      </c>
      <c r="C10" s="175">
        <f>COUNTIFS('เข้าร่วมพิธี+ไม่เข้า'!K:K,1,'เข้าร่วมพิธี+ไม่เข้า'!F:F,B10,'เข้าร่วมพิธี+ไม่เข้า'!L:L,"ประสงค์เข้าร่วมพิธีฯ")</f>
        <v>1</v>
      </c>
      <c r="D10" s="175">
        <f>COUNTIFS('เข้าร่วมพิธี+ไม่เข้า'!K:K,1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E10" s="215">
        <f t="shared" si="0"/>
        <v>1</v>
      </c>
      <c r="F10" s="175">
        <f>COUNTIFS('เข้าร่วมพิธี+ไม่เข้า'!K:K,2,'เข้าร่วมพิธี+ไม่เข้า'!F:F,B10,'เข้าร่วมพิธี+ไม่เข้า'!L:L,"ประสงค์เข้าร่วมพิธีฯ")</f>
        <v>1</v>
      </c>
      <c r="G10" s="175">
        <f>COUNTIFS('เข้าร่วมพิธี+ไม่เข้า'!K:K,2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H10" s="215">
        <f t="shared" si="1"/>
        <v>1</v>
      </c>
      <c r="I10" s="175">
        <f>COUNTIFS('เข้าร่วมพิธี+ไม่เข้า'!K:K,3,'เข้าร่วมพิธี+ไม่เข้า'!F:F,B10,'เข้าร่วมพิธี+ไม่เข้า'!L:L,"ประสงค์เข้าร่วมพิธีฯ")</f>
        <v>0</v>
      </c>
      <c r="J10" s="175">
        <f>COUNTIFS('เข้าร่วมพิธี+ไม่เข้า'!K:K,3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K10" s="215">
        <f t="shared" si="2"/>
        <v>0</v>
      </c>
      <c r="L10" s="175">
        <f>COUNTIFS('เข้าร่วมพิธี+ไม่เข้า'!K:K,4,'เข้าร่วมพิธี+ไม่เข้า'!F:F,B10,'เข้าร่วมพิธี+ไม่เข้า'!L:L,"ประสงค์เข้าร่วมพิธีฯ")</f>
        <v>1</v>
      </c>
      <c r="M10" s="175">
        <f>COUNTIFS('เข้าร่วมพิธี+ไม่เข้า'!K:K,4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N10" s="215">
        <f t="shared" si="3"/>
        <v>1</v>
      </c>
      <c r="O10" s="175">
        <f>COUNTIFS('เข้าร่วมพิธี+ไม่เข้า'!K:K,5,'เข้าร่วมพิธี+ไม่เข้า'!F:F,B10,'เข้าร่วมพิธี+ไม่เข้า'!L:L,"ประสงค์เข้าร่วมพิธีฯ")</f>
        <v>2</v>
      </c>
      <c r="P10" s="175">
        <f>COUNTIFS('เข้าร่วมพิธี+ไม่เข้า'!K:K,5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Q10" s="215">
        <f t="shared" si="4"/>
        <v>2</v>
      </c>
      <c r="R10" s="175">
        <f>COUNTIFS('เข้าร่วมพิธี+ไม่เข้า'!K:K,6,'เข้าร่วมพิธี+ไม่เข้า'!F:F,B10,'เข้าร่วมพิธี+ไม่เข้า'!L:L,"ประสงค์เข้าร่วมพิธีฯ")</f>
        <v>4</v>
      </c>
      <c r="S10" s="175">
        <f>COUNTIFS('เข้าร่วมพิธี+ไม่เข้า'!K:K,6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T10" s="215">
        <f t="shared" si="5"/>
        <v>4</v>
      </c>
      <c r="U10" s="176">
        <f>COUNTIFS('เข้าร่วมพิธี+ไม่เข้า'!K:K,7,'เข้าร่วมพิธี+ไม่เข้า'!F:F,B10,'เข้าร่วมพิธี+ไม่เข้า'!L:L,"ประสงค์เข้าร่วมพิธีฯ")</f>
        <v>0</v>
      </c>
      <c r="V10" s="176">
        <f>COUNTIFS('เข้าร่วมพิธี+ไม่เข้า'!K:K,7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W10" s="218">
        <f t="shared" si="6"/>
        <v>0</v>
      </c>
      <c r="X10" s="176">
        <f>COUNTIFS('เข้าร่วมพิธี+ไม่เข้า'!K:K,8,'เข้าร่วมพิธี+ไม่เข้า'!F:F,B10,'เข้าร่วมพิธี+ไม่เข้า'!L:L,"ประสงค์เข้าร่วมพิธีฯ")</f>
        <v>0</v>
      </c>
      <c r="Y10" s="176">
        <f>COUNTIFS('เข้าร่วมพิธี+ไม่เข้า'!K:K,8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Z10" s="218">
        <f t="shared" si="7"/>
        <v>0</v>
      </c>
      <c r="AA10" s="175">
        <f>COUNTIFS('เข้าร่วมพิธี+ไม่เข้า'!K:K,9,'เข้าร่วมพิธี+ไม่เข้า'!F:F,B10,'เข้าร่วมพิธี+ไม่เข้า'!L:L,"ประสงค์เข้าร่วมพิธีฯ")</f>
        <v>0</v>
      </c>
      <c r="AB10" s="175">
        <f>COUNTIFS('เข้าร่วมพิธี+ไม่เข้า'!K:K,9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AC10" s="215">
        <f t="shared" si="8"/>
        <v>0</v>
      </c>
      <c r="AD10" s="175">
        <f>COUNTIFS('เข้าร่วมพิธี+ไม่เข้า'!L:L,10,'เข้าร่วมพิธี+ไม่เข้า'!G:G,B10,'เข้าร่วมพิธี+ไม่เข้า'!L:L,"ประสงค์เข้าร่วมพิธีฯ")</f>
        <v>0</v>
      </c>
      <c r="AE10" s="175">
        <f>COUNTIFS('เข้าร่วมพิธี+ไม่เข้า'!L:L,10,'เข้าร่วมพิธี+ไม่เข้า'!G:G,B10,'เข้าร่วมพิธี+ไม่เข้า'!L:L,"ไม่ประสงค์เข้าร่วมพิธีฯ โดยจะติดต่อรับด้วยตนเอง")</f>
        <v>0</v>
      </c>
      <c r="AF10" s="215">
        <f t="shared" si="9"/>
        <v>0</v>
      </c>
      <c r="AG10" s="175">
        <f>COUNTIFS('เข้าร่วมพิธี+ไม่เข้า'!K:K,11,'เข้าร่วมพิธี+ไม่เข้า'!F:F,B10,'เข้าร่วมพิธี+ไม่เข้า'!L:L,"ประสงค์เข้าร่วมพิธีฯ")</f>
        <v>0</v>
      </c>
      <c r="AH10" s="175">
        <f>COUNTIFS('เข้าร่วมพิธี+ไม่เข้า'!K:K,11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AI10" s="215">
        <f t="shared" si="10"/>
        <v>0</v>
      </c>
      <c r="AJ10" s="175">
        <f>COUNTIFS('เข้าร่วมพิธี+ไม่เข้า'!K:K,12,'เข้าร่วมพิธี+ไม่เข้า'!F:F,B10,'เข้าร่วมพิธี+ไม่เข้า'!L:L,"ประสงค์เข้าร่วมพิธีฯ")</f>
        <v>0</v>
      </c>
      <c r="AK10" s="175">
        <f>COUNTIFS('เข้าร่วมพิธี+ไม่เข้า'!K:K,12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AL10" s="215">
        <f t="shared" si="11"/>
        <v>0</v>
      </c>
      <c r="AM10" s="175">
        <f>COUNTIFS('เข้าร่วมพิธี+ไม่เข้า'!J:J,13,'เข้าร่วมพิธี+ไม่เข้า'!E:E,B10,'เข้าร่วมพิธี+ไม่เข้า'!L:L,"ประสงค์เข้าร่วมพิธีฯ")</f>
        <v>0</v>
      </c>
      <c r="AN10" s="175">
        <f>COUNTIFS('เข้าร่วมพิธี+ไม่เข้า'!J:J,13,'เข้าร่วมพิธี+ไม่เข้า'!E:E,B10,'เข้าร่วมพิธี+ไม่เข้า'!L:L,"ไม่ประสงค์เข้าร่วมพิธีฯ โดยจะติดต่อรับด้วยตนเอง")</f>
        <v>0</v>
      </c>
      <c r="AO10" s="215">
        <f t="shared" si="12"/>
        <v>0</v>
      </c>
      <c r="AP10" s="175">
        <f>COUNTIFS('เข้าร่วมพิธี+ไม่เข้า'!K:K,14,'เข้าร่วมพิธี+ไม่เข้า'!F:F,B10,'เข้าร่วมพิธี+ไม่เข้า'!L:L,"ประสงค์เข้าร่วมพิธีฯ")</f>
        <v>0</v>
      </c>
      <c r="AQ10" s="175">
        <f>COUNTIFS('เข้าร่วมพิธี+ไม่เข้า'!K:K,14,'เข้าร่วมพิธี+ไม่เข้า'!F:F,B10,'เข้าร่วมพิธี+ไม่เข้า'!L:L,"ไม่ประสงค์เข้าร่วมพิธีฯ โดยจะติดต่อรับด้วยตนเอง")</f>
        <v>0</v>
      </c>
      <c r="AR10" s="215">
        <f t="shared" si="13"/>
        <v>0</v>
      </c>
      <c r="AS10" s="226">
        <f t="shared" si="14"/>
        <v>9</v>
      </c>
    </row>
    <row r="11" spans="1:46" x14ac:dyDescent="0.55000000000000004">
      <c r="A11" s="164">
        <v>4</v>
      </c>
      <c r="B11" s="111" t="s">
        <v>1554</v>
      </c>
      <c r="C11" s="175">
        <f>COUNTIFS('เข้าร่วมพิธี+ไม่เข้า'!K:K,1,'เข้าร่วมพิธี+ไม่เข้า'!F:F,B11,'เข้าร่วมพิธี+ไม่เข้า'!L:L,"ประสงค์เข้าร่วมพิธีฯ")</f>
        <v>2</v>
      </c>
      <c r="D11" s="175">
        <f>COUNTIFS('เข้าร่วมพิธี+ไม่เข้า'!K:K,1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E11" s="215">
        <f t="shared" si="0"/>
        <v>2</v>
      </c>
      <c r="F11" s="175">
        <f>COUNTIFS('เข้าร่วมพิธี+ไม่เข้า'!K:K,2,'เข้าร่วมพิธี+ไม่เข้า'!F:F,B11,'เข้าร่วมพิธี+ไม่เข้า'!L:L,"ประสงค์เข้าร่วมพิธีฯ")</f>
        <v>1</v>
      </c>
      <c r="G11" s="175">
        <f>COUNTIFS('เข้าร่วมพิธี+ไม่เข้า'!K:K,2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H11" s="215">
        <f t="shared" si="1"/>
        <v>1</v>
      </c>
      <c r="I11" s="175">
        <f>COUNTIFS('เข้าร่วมพิธี+ไม่เข้า'!K:K,3,'เข้าร่วมพิธี+ไม่เข้า'!F:F,B11,'เข้าร่วมพิธี+ไม่เข้า'!L:L,"ประสงค์เข้าร่วมพิธีฯ")</f>
        <v>3</v>
      </c>
      <c r="J11" s="175">
        <f>COUNTIFS('เข้าร่วมพิธี+ไม่เข้า'!K:K,3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K11" s="215">
        <f t="shared" si="2"/>
        <v>3</v>
      </c>
      <c r="L11" s="175">
        <f>COUNTIFS('เข้าร่วมพิธี+ไม่เข้า'!K:K,4,'เข้าร่วมพิธี+ไม่เข้า'!F:F,B11,'เข้าร่วมพิธี+ไม่เข้า'!L:L,"ประสงค์เข้าร่วมพิธีฯ")</f>
        <v>1</v>
      </c>
      <c r="M11" s="175">
        <f>COUNTIFS('เข้าร่วมพิธี+ไม่เข้า'!K:K,4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N11" s="215">
        <f t="shared" si="3"/>
        <v>1</v>
      </c>
      <c r="O11" s="175">
        <f>COUNTIFS('เข้าร่วมพิธี+ไม่เข้า'!K:K,5,'เข้าร่วมพิธี+ไม่เข้า'!F:F,B11,'เข้าร่วมพิธี+ไม่เข้า'!L:L,"ประสงค์เข้าร่วมพิธีฯ")</f>
        <v>4</v>
      </c>
      <c r="P11" s="175">
        <f>COUNTIFS('เข้าร่วมพิธี+ไม่เข้า'!K:K,5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Q11" s="215">
        <f t="shared" si="4"/>
        <v>4</v>
      </c>
      <c r="R11" s="175">
        <f>COUNTIFS('เข้าร่วมพิธี+ไม่เข้า'!K:K,6,'เข้าร่วมพิธี+ไม่เข้า'!F:F,B11,'เข้าร่วมพิธี+ไม่เข้า'!L:L,"ประสงค์เข้าร่วมพิธีฯ")</f>
        <v>3</v>
      </c>
      <c r="S11" s="175">
        <f>COUNTIFS('เข้าร่วมพิธี+ไม่เข้า'!K:K,6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T11" s="215">
        <f t="shared" si="5"/>
        <v>3</v>
      </c>
      <c r="U11" s="176">
        <f>COUNTIFS('เข้าร่วมพิธี+ไม่เข้า'!K:K,7,'เข้าร่วมพิธี+ไม่เข้า'!F:F,B11,'เข้าร่วมพิธี+ไม่เข้า'!L:L,"ประสงค์เข้าร่วมพิธีฯ")</f>
        <v>1</v>
      </c>
      <c r="V11" s="176">
        <f>COUNTIFS('เข้าร่วมพิธี+ไม่เข้า'!K:K,7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W11" s="218">
        <f t="shared" si="6"/>
        <v>1</v>
      </c>
      <c r="X11" s="176">
        <f>COUNTIFS('เข้าร่วมพิธี+ไม่เข้า'!K:K,8,'เข้าร่วมพิธี+ไม่เข้า'!F:F,B11,'เข้าร่วมพิธี+ไม่เข้า'!L:L,"ประสงค์เข้าร่วมพิธีฯ")</f>
        <v>5</v>
      </c>
      <c r="Y11" s="176">
        <f>COUNTIFS('เข้าร่วมพิธี+ไม่เข้า'!K:K,8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Z11" s="218">
        <f t="shared" si="7"/>
        <v>5</v>
      </c>
      <c r="AA11" s="175">
        <f>COUNTIFS('เข้าร่วมพิธี+ไม่เข้า'!K:K,9,'เข้าร่วมพิธี+ไม่เข้า'!F:F,B11,'เข้าร่วมพิธี+ไม่เข้า'!L:L,"ประสงค์เข้าร่วมพิธีฯ")</f>
        <v>0</v>
      </c>
      <c r="AB11" s="175">
        <f>COUNTIFS('เข้าร่วมพิธี+ไม่เข้า'!K:K,9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AC11" s="215">
        <f t="shared" si="8"/>
        <v>0</v>
      </c>
      <c r="AD11" s="175">
        <f>COUNTIFS('เข้าร่วมพิธี+ไม่เข้า'!L:L,10,'เข้าร่วมพิธี+ไม่เข้า'!G:G,B11,'เข้าร่วมพิธี+ไม่เข้า'!L:L,"ประสงค์เข้าร่วมพิธีฯ")</f>
        <v>0</v>
      </c>
      <c r="AE11" s="175">
        <f>COUNTIFS('เข้าร่วมพิธี+ไม่เข้า'!L:L,10,'เข้าร่วมพิธี+ไม่เข้า'!G:G,B11,'เข้าร่วมพิธี+ไม่เข้า'!L:L,"ไม่ประสงค์เข้าร่วมพิธีฯ โดยจะติดต่อรับด้วยตนเอง")</f>
        <v>0</v>
      </c>
      <c r="AF11" s="215">
        <f t="shared" si="9"/>
        <v>0</v>
      </c>
      <c r="AG11" s="175">
        <f>COUNTIFS('เข้าร่วมพิธี+ไม่เข้า'!K:K,11,'เข้าร่วมพิธี+ไม่เข้า'!F:F,B11,'เข้าร่วมพิธี+ไม่เข้า'!L:L,"ประสงค์เข้าร่วมพิธีฯ")</f>
        <v>0</v>
      </c>
      <c r="AH11" s="175">
        <f>COUNTIFS('เข้าร่วมพิธี+ไม่เข้า'!K:K,11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AI11" s="215">
        <f t="shared" si="10"/>
        <v>0</v>
      </c>
      <c r="AJ11" s="175">
        <f>COUNTIFS('เข้าร่วมพิธี+ไม่เข้า'!K:K,12,'เข้าร่วมพิธี+ไม่เข้า'!F:F,B11,'เข้าร่วมพิธี+ไม่เข้า'!L:L,"ประสงค์เข้าร่วมพิธีฯ")</f>
        <v>0</v>
      </c>
      <c r="AK11" s="175">
        <f>COUNTIFS('เข้าร่วมพิธี+ไม่เข้า'!K:K,12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AL11" s="215">
        <f t="shared" si="11"/>
        <v>0</v>
      </c>
      <c r="AM11" s="175">
        <f>COUNTIFS('เข้าร่วมพิธี+ไม่เข้า'!J:J,13,'เข้าร่วมพิธี+ไม่เข้า'!E:E,B11,'เข้าร่วมพิธี+ไม่เข้า'!L:L,"ประสงค์เข้าร่วมพิธีฯ")</f>
        <v>0</v>
      </c>
      <c r="AN11" s="175">
        <f>COUNTIFS('เข้าร่วมพิธี+ไม่เข้า'!J:J,13,'เข้าร่วมพิธี+ไม่เข้า'!E:E,B11,'เข้าร่วมพิธี+ไม่เข้า'!L:L,"ไม่ประสงค์เข้าร่วมพิธีฯ โดยจะติดต่อรับด้วยตนเอง")</f>
        <v>0</v>
      </c>
      <c r="AO11" s="215">
        <f t="shared" si="12"/>
        <v>0</v>
      </c>
      <c r="AP11" s="175">
        <f>COUNTIFS('เข้าร่วมพิธี+ไม่เข้า'!K:K,14,'เข้าร่วมพิธี+ไม่เข้า'!F:F,B11,'เข้าร่วมพิธี+ไม่เข้า'!L:L,"ประสงค์เข้าร่วมพิธีฯ")</f>
        <v>0</v>
      </c>
      <c r="AQ11" s="175">
        <f>COUNTIFS('เข้าร่วมพิธี+ไม่เข้า'!K:K,14,'เข้าร่วมพิธี+ไม่เข้า'!F:F,B11,'เข้าร่วมพิธี+ไม่เข้า'!L:L,"ไม่ประสงค์เข้าร่วมพิธีฯ โดยจะติดต่อรับด้วยตนเอง")</f>
        <v>0</v>
      </c>
      <c r="AR11" s="215">
        <f t="shared" si="13"/>
        <v>0</v>
      </c>
      <c r="AS11" s="226">
        <f t="shared" si="14"/>
        <v>20</v>
      </c>
    </row>
    <row r="12" spans="1:46" x14ac:dyDescent="0.55000000000000004">
      <c r="A12" s="164">
        <v>5</v>
      </c>
      <c r="B12" s="111" t="s">
        <v>1557</v>
      </c>
      <c r="C12" s="175">
        <f>COUNTIFS('เข้าร่วมพิธี+ไม่เข้า'!K:K,1,'เข้าร่วมพิธี+ไม่เข้า'!F:F,B12,'เข้าร่วมพิธี+ไม่เข้า'!L:L,"ประสงค์เข้าร่วมพิธีฯ")</f>
        <v>1</v>
      </c>
      <c r="D12" s="175">
        <f>COUNTIFS('เข้าร่วมพิธี+ไม่เข้า'!K:K,1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E12" s="215">
        <f t="shared" si="0"/>
        <v>1</v>
      </c>
      <c r="F12" s="175">
        <f>COUNTIFS('เข้าร่วมพิธี+ไม่เข้า'!K:K,2,'เข้าร่วมพิธี+ไม่เข้า'!F:F,B12,'เข้าร่วมพิธี+ไม่เข้า'!L:L,"ประสงค์เข้าร่วมพิธีฯ")</f>
        <v>1</v>
      </c>
      <c r="G12" s="175">
        <f>COUNTIFS('เข้าร่วมพิธี+ไม่เข้า'!K:K,2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H12" s="215">
        <f t="shared" si="1"/>
        <v>1</v>
      </c>
      <c r="I12" s="175">
        <f>COUNTIFS('เข้าร่วมพิธี+ไม่เข้า'!K:K,3,'เข้าร่วมพิธี+ไม่เข้า'!F:F,B12,'เข้าร่วมพิธี+ไม่เข้า'!L:L,"ประสงค์เข้าร่วมพิธีฯ")</f>
        <v>2</v>
      </c>
      <c r="J12" s="175">
        <f>COUNTIFS('เข้าร่วมพิธี+ไม่เข้า'!K:K,3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K12" s="215">
        <f t="shared" si="2"/>
        <v>2</v>
      </c>
      <c r="L12" s="175">
        <f>COUNTIFS('เข้าร่วมพิธี+ไม่เข้า'!K:K,4,'เข้าร่วมพิธี+ไม่เข้า'!F:F,B12,'เข้าร่วมพิธี+ไม่เข้า'!L:L,"ประสงค์เข้าร่วมพิธีฯ")</f>
        <v>1</v>
      </c>
      <c r="M12" s="175">
        <f>COUNTIFS('เข้าร่วมพิธี+ไม่เข้า'!K:K,4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N12" s="215">
        <f t="shared" si="3"/>
        <v>1</v>
      </c>
      <c r="O12" s="175">
        <f>COUNTIFS('เข้าร่วมพิธี+ไม่เข้า'!K:K,5,'เข้าร่วมพิธี+ไม่เข้า'!F:F,B12,'เข้าร่วมพิธี+ไม่เข้า'!L:L,"ประสงค์เข้าร่วมพิธีฯ")</f>
        <v>3</v>
      </c>
      <c r="P12" s="175">
        <f>COUNTIFS('เข้าร่วมพิธี+ไม่เข้า'!K:K,5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Q12" s="215">
        <f t="shared" si="4"/>
        <v>3</v>
      </c>
      <c r="R12" s="175">
        <f>COUNTIFS('เข้าร่วมพิธี+ไม่เข้า'!K:K,6,'เข้าร่วมพิธี+ไม่เข้า'!F:F,B12,'เข้าร่วมพิธี+ไม่เข้า'!L:L,"ประสงค์เข้าร่วมพิธีฯ")</f>
        <v>6</v>
      </c>
      <c r="S12" s="175">
        <f>COUNTIFS('เข้าร่วมพิธี+ไม่เข้า'!K:K,6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T12" s="215">
        <f t="shared" si="5"/>
        <v>6</v>
      </c>
      <c r="U12" s="176">
        <f>COUNTIFS('เข้าร่วมพิธี+ไม่เข้า'!K:K,7,'เข้าร่วมพิธี+ไม่เข้า'!F:F,B12,'เข้าร่วมพิธี+ไม่เข้า'!L:L,"ประสงค์เข้าร่วมพิธีฯ")</f>
        <v>1</v>
      </c>
      <c r="V12" s="176">
        <f>COUNTIFS('เข้าร่วมพิธี+ไม่เข้า'!K:K,7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W12" s="218">
        <f t="shared" si="6"/>
        <v>1</v>
      </c>
      <c r="X12" s="176">
        <f>COUNTIFS('เข้าร่วมพิธี+ไม่เข้า'!K:K,8,'เข้าร่วมพิธี+ไม่เข้า'!F:F,B12,'เข้าร่วมพิธี+ไม่เข้า'!L:L,"ประสงค์เข้าร่วมพิธีฯ")</f>
        <v>1</v>
      </c>
      <c r="Y12" s="176">
        <f>COUNTIFS('เข้าร่วมพิธี+ไม่เข้า'!K:K,8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Z12" s="218">
        <f t="shared" si="7"/>
        <v>1</v>
      </c>
      <c r="AA12" s="175">
        <f>COUNTIFS('เข้าร่วมพิธี+ไม่เข้า'!K:K,9,'เข้าร่วมพิธี+ไม่เข้า'!F:F,B12,'เข้าร่วมพิธี+ไม่เข้า'!L:L,"ประสงค์เข้าร่วมพิธีฯ")</f>
        <v>0</v>
      </c>
      <c r="AB12" s="175">
        <f>COUNTIFS('เข้าร่วมพิธี+ไม่เข้า'!K:K,9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AC12" s="215">
        <f t="shared" si="8"/>
        <v>0</v>
      </c>
      <c r="AD12" s="175">
        <f>COUNTIFS('เข้าร่วมพิธี+ไม่เข้า'!L:L,10,'เข้าร่วมพิธี+ไม่เข้า'!G:G,B12,'เข้าร่วมพิธี+ไม่เข้า'!L:L,"ประสงค์เข้าร่วมพิธีฯ")</f>
        <v>0</v>
      </c>
      <c r="AE12" s="175">
        <f>COUNTIFS('เข้าร่วมพิธี+ไม่เข้า'!L:L,10,'เข้าร่วมพิธี+ไม่เข้า'!G:G,B12,'เข้าร่วมพิธี+ไม่เข้า'!L:L,"ไม่ประสงค์เข้าร่วมพิธีฯ โดยจะติดต่อรับด้วยตนเอง")</f>
        <v>0</v>
      </c>
      <c r="AF12" s="215">
        <f t="shared" si="9"/>
        <v>0</v>
      </c>
      <c r="AG12" s="175">
        <f>COUNTIFS('เข้าร่วมพิธี+ไม่เข้า'!K:K,11,'เข้าร่วมพิธี+ไม่เข้า'!F:F,B12,'เข้าร่วมพิธี+ไม่เข้า'!L:L,"ประสงค์เข้าร่วมพิธีฯ")</f>
        <v>0</v>
      </c>
      <c r="AH12" s="175">
        <f>COUNTIFS('เข้าร่วมพิธี+ไม่เข้า'!K:K,11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AI12" s="215">
        <f t="shared" si="10"/>
        <v>0</v>
      </c>
      <c r="AJ12" s="175">
        <f>COUNTIFS('เข้าร่วมพิธี+ไม่เข้า'!K:K,12,'เข้าร่วมพิธี+ไม่เข้า'!F:F,B12,'เข้าร่วมพิธี+ไม่เข้า'!L:L,"ประสงค์เข้าร่วมพิธีฯ")</f>
        <v>0</v>
      </c>
      <c r="AK12" s="175">
        <f>COUNTIFS('เข้าร่วมพิธี+ไม่เข้า'!K:K,12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AL12" s="215">
        <f t="shared" si="11"/>
        <v>0</v>
      </c>
      <c r="AM12" s="175">
        <f>COUNTIFS('เข้าร่วมพิธี+ไม่เข้า'!J:J,13,'เข้าร่วมพิธี+ไม่เข้า'!E:E,B12,'เข้าร่วมพิธี+ไม่เข้า'!L:L,"ประสงค์เข้าร่วมพิธีฯ")</f>
        <v>0</v>
      </c>
      <c r="AN12" s="175">
        <f>COUNTIFS('เข้าร่วมพิธี+ไม่เข้า'!J:J,13,'เข้าร่วมพิธี+ไม่เข้า'!E:E,B12,'เข้าร่วมพิธี+ไม่เข้า'!L:L,"ไม่ประสงค์เข้าร่วมพิธีฯ โดยจะติดต่อรับด้วยตนเอง")</f>
        <v>0</v>
      </c>
      <c r="AO12" s="215">
        <f t="shared" si="12"/>
        <v>0</v>
      </c>
      <c r="AP12" s="175">
        <f>COUNTIFS('เข้าร่วมพิธี+ไม่เข้า'!K:K,14,'เข้าร่วมพิธี+ไม่เข้า'!F:F,B12,'เข้าร่วมพิธี+ไม่เข้า'!L:L,"ประสงค์เข้าร่วมพิธีฯ")</f>
        <v>0</v>
      </c>
      <c r="AQ12" s="175">
        <f>COUNTIFS('เข้าร่วมพิธี+ไม่เข้า'!K:K,14,'เข้าร่วมพิธี+ไม่เข้า'!F:F,B12,'เข้าร่วมพิธี+ไม่เข้า'!L:L,"ไม่ประสงค์เข้าร่วมพิธีฯ โดยจะติดต่อรับด้วยตนเอง")</f>
        <v>0</v>
      </c>
      <c r="AR12" s="215">
        <f t="shared" si="13"/>
        <v>0</v>
      </c>
      <c r="AS12" s="226">
        <f t="shared" si="14"/>
        <v>16</v>
      </c>
    </row>
    <row r="13" spans="1:46" x14ac:dyDescent="0.55000000000000004">
      <c r="A13" s="164">
        <v>6</v>
      </c>
      <c r="B13" s="111" t="s">
        <v>1559</v>
      </c>
      <c r="C13" s="175">
        <f>COUNTIFS('เข้าร่วมพิธี+ไม่เข้า'!K:K,1,'เข้าร่วมพิธี+ไม่เข้า'!F:F,B13,'เข้าร่วมพิธี+ไม่เข้า'!L:L,"ประสงค์เข้าร่วมพิธีฯ")</f>
        <v>0</v>
      </c>
      <c r="D13" s="175">
        <f>COUNTIFS('เข้าร่วมพิธี+ไม่เข้า'!K:K,1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E13" s="215">
        <f t="shared" si="0"/>
        <v>0</v>
      </c>
      <c r="F13" s="175">
        <f>COUNTIFS('เข้าร่วมพิธี+ไม่เข้า'!K:K,2,'เข้าร่วมพิธี+ไม่เข้า'!F:F,B13,'เข้าร่วมพิธี+ไม่เข้า'!L:L,"ประสงค์เข้าร่วมพิธีฯ")</f>
        <v>0</v>
      </c>
      <c r="G13" s="175">
        <f>COUNTIFS('เข้าร่วมพิธี+ไม่เข้า'!K:K,2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H13" s="215">
        <f t="shared" si="1"/>
        <v>0</v>
      </c>
      <c r="I13" s="175">
        <f>COUNTIFS('เข้าร่วมพิธี+ไม่เข้า'!K:K,3,'เข้าร่วมพิธี+ไม่เข้า'!F:F,B13,'เข้าร่วมพิธี+ไม่เข้า'!L:L,"ประสงค์เข้าร่วมพิธีฯ")</f>
        <v>0</v>
      </c>
      <c r="J13" s="175">
        <f>COUNTIFS('เข้าร่วมพิธี+ไม่เข้า'!K:K,3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K13" s="215">
        <f t="shared" si="2"/>
        <v>0</v>
      </c>
      <c r="L13" s="175">
        <f>COUNTIFS('เข้าร่วมพิธี+ไม่เข้า'!K:K,4,'เข้าร่วมพิธี+ไม่เข้า'!F:F,B13,'เข้าร่วมพิธี+ไม่เข้า'!L:L,"ประสงค์เข้าร่วมพิธีฯ")</f>
        <v>0</v>
      </c>
      <c r="M13" s="175">
        <f>COUNTIFS('เข้าร่วมพิธี+ไม่เข้า'!K:K,4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N13" s="215">
        <f t="shared" si="3"/>
        <v>0</v>
      </c>
      <c r="O13" s="175">
        <f>COUNTIFS('เข้าร่วมพิธี+ไม่เข้า'!K:K,5,'เข้าร่วมพิธี+ไม่เข้า'!F:F,B13,'เข้าร่วมพิธี+ไม่เข้า'!L:L,"ประสงค์เข้าร่วมพิธีฯ")</f>
        <v>0</v>
      </c>
      <c r="P13" s="175">
        <f>COUNTIFS('เข้าร่วมพิธี+ไม่เข้า'!K:K,5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Q13" s="215">
        <f t="shared" si="4"/>
        <v>0</v>
      </c>
      <c r="R13" s="175">
        <f>COUNTIFS('เข้าร่วมพิธี+ไม่เข้า'!K:K,6,'เข้าร่วมพิธี+ไม่เข้า'!F:F,B13,'เข้าร่วมพิธี+ไม่เข้า'!L:L,"ประสงค์เข้าร่วมพิธีฯ")</f>
        <v>0</v>
      </c>
      <c r="S13" s="175">
        <f>COUNTIFS('เข้าร่วมพิธี+ไม่เข้า'!K:K,6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T13" s="215">
        <f t="shared" si="5"/>
        <v>0</v>
      </c>
      <c r="U13" s="176">
        <f>COUNTIFS('เข้าร่วมพิธี+ไม่เข้า'!K:K,7,'เข้าร่วมพิธี+ไม่เข้า'!F:F,B13,'เข้าร่วมพิธี+ไม่เข้า'!L:L,"ประสงค์เข้าร่วมพิธีฯ")</f>
        <v>2</v>
      </c>
      <c r="V13" s="176">
        <f>COUNTIFS('เข้าร่วมพิธี+ไม่เข้า'!K:K,7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W13" s="218">
        <f t="shared" si="6"/>
        <v>2</v>
      </c>
      <c r="X13" s="176">
        <f>COUNTIFS('เข้าร่วมพิธี+ไม่เข้า'!K:K,8,'เข้าร่วมพิธี+ไม่เข้า'!F:F,B13,'เข้าร่วมพิธี+ไม่เข้า'!L:L,"ประสงค์เข้าร่วมพิธีฯ")</f>
        <v>1</v>
      </c>
      <c r="Y13" s="176">
        <f>COUNTIFS('เข้าร่วมพิธี+ไม่เข้า'!K:K,8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Z13" s="218">
        <f t="shared" si="7"/>
        <v>1</v>
      </c>
      <c r="AA13" s="175">
        <f>COUNTIFS('เข้าร่วมพิธี+ไม่เข้า'!K:K,9,'เข้าร่วมพิธี+ไม่เข้า'!F:F,B13,'เข้าร่วมพิธี+ไม่เข้า'!L:L,"ประสงค์เข้าร่วมพิธีฯ")</f>
        <v>0</v>
      </c>
      <c r="AB13" s="175">
        <f>COUNTIFS('เข้าร่วมพิธี+ไม่เข้า'!K:K,9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AC13" s="215">
        <f t="shared" si="8"/>
        <v>0</v>
      </c>
      <c r="AD13" s="175">
        <f>COUNTIFS('เข้าร่วมพิธี+ไม่เข้า'!L:L,10,'เข้าร่วมพิธี+ไม่เข้า'!G:G,B13,'เข้าร่วมพิธี+ไม่เข้า'!L:L,"ประสงค์เข้าร่วมพิธีฯ")</f>
        <v>0</v>
      </c>
      <c r="AE13" s="175">
        <f>COUNTIFS('เข้าร่วมพิธี+ไม่เข้า'!L:L,10,'เข้าร่วมพิธี+ไม่เข้า'!G:G,B13,'เข้าร่วมพิธี+ไม่เข้า'!L:L,"ไม่ประสงค์เข้าร่วมพิธีฯ โดยจะติดต่อรับด้วยตนเอง")</f>
        <v>0</v>
      </c>
      <c r="AF13" s="215">
        <f t="shared" si="9"/>
        <v>0</v>
      </c>
      <c r="AG13" s="175">
        <f>COUNTIFS('เข้าร่วมพิธี+ไม่เข้า'!K:K,11,'เข้าร่วมพิธี+ไม่เข้า'!F:F,B13,'เข้าร่วมพิธี+ไม่เข้า'!L:L,"ประสงค์เข้าร่วมพิธีฯ")</f>
        <v>0</v>
      </c>
      <c r="AH13" s="175">
        <f>COUNTIFS('เข้าร่วมพิธี+ไม่เข้า'!K:K,11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AI13" s="215">
        <f t="shared" si="10"/>
        <v>0</v>
      </c>
      <c r="AJ13" s="175">
        <f>COUNTIFS('เข้าร่วมพิธี+ไม่เข้า'!K:K,12,'เข้าร่วมพิธี+ไม่เข้า'!F:F,B13,'เข้าร่วมพิธี+ไม่เข้า'!L:L,"ประสงค์เข้าร่วมพิธีฯ")</f>
        <v>0</v>
      </c>
      <c r="AK13" s="175">
        <f>COUNTIFS('เข้าร่วมพิธี+ไม่เข้า'!K:K,12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AL13" s="215">
        <f t="shared" si="11"/>
        <v>0</v>
      </c>
      <c r="AM13" s="175">
        <f>COUNTIFS('เข้าร่วมพิธี+ไม่เข้า'!J:J,13,'เข้าร่วมพิธี+ไม่เข้า'!E:E,B13,'เข้าร่วมพิธี+ไม่เข้า'!L:L,"ประสงค์เข้าร่วมพิธีฯ")</f>
        <v>0</v>
      </c>
      <c r="AN13" s="175">
        <f>COUNTIFS('เข้าร่วมพิธี+ไม่เข้า'!J:J,13,'เข้าร่วมพิธี+ไม่เข้า'!E:E,B13,'เข้าร่วมพิธี+ไม่เข้า'!L:L,"ไม่ประสงค์เข้าร่วมพิธีฯ โดยจะติดต่อรับด้วยตนเอง")</f>
        <v>0</v>
      </c>
      <c r="AO13" s="215">
        <f t="shared" si="12"/>
        <v>0</v>
      </c>
      <c r="AP13" s="175">
        <f>COUNTIFS('เข้าร่วมพิธี+ไม่เข้า'!K:K,14,'เข้าร่วมพิธี+ไม่เข้า'!F:F,B13,'เข้าร่วมพิธี+ไม่เข้า'!L:L,"ประสงค์เข้าร่วมพิธีฯ")</f>
        <v>0</v>
      </c>
      <c r="AQ13" s="175">
        <f>COUNTIFS('เข้าร่วมพิธี+ไม่เข้า'!K:K,14,'เข้าร่วมพิธี+ไม่เข้า'!F:F,B13,'เข้าร่วมพิธี+ไม่เข้า'!L:L,"ไม่ประสงค์เข้าร่วมพิธีฯ โดยจะติดต่อรับด้วยตนเอง")</f>
        <v>0</v>
      </c>
      <c r="AR13" s="215">
        <f t="shared" si="13"/>
        <v>0</v>
      </c>
      <c r="AS13" s="226">
        <f t="shared" si="14"/>
        <v>3</v>
      </c>
    </row>
    <row r="14" spans="1:46" x14ac:dyDescent="0.55000000000000004">
      <c r="A14" s="164">
        <v>7</v>
      </c>
      <c r="B14" s="111" t="s">
        <v>1562</v>
      </c>
      <c r="C14" s="175">
        <f>COUNTIFS('เข้าร่วมพิธี+ไม่เข้า'!K:K,1,'เข้าร่วมพิธี+ไม่เข้า'!F:F,B14,'เข้าร่วมพิธี+ไม่เข้า'!L:L,"ประสงค์เข้าร่วมพิธีฯ")</f>
        <v>1</v>
      </c>
      <c r="D14" s="175">
        <f>COUNTIFS('เข้าร่วมพิธี+ไม่เข้า'!K:K,1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E14" s="215">
        <f t="shared" si="0"/>
        <v>1</v>
      </c>
      <c r="F14" s="175">
        <f>COUNTIFS('เข้าร่วมพิธี+ไม่เข้า'!K:K,2,'เข้าร่วมพิธี+ไม่เข้า'!F:F,B14,'เข้าร่วมพิธี+ไม่เข้า'!L:L,"ประสงค์เข้าร่วมพิธีฯ")</f>
        <v>0</v>
      </c>
      <c r="G14" s="175">
        <f>COUNTIFS('เข้าร่วมพิธี+ไม่เข้า'!K:K,2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H14" s="215">
        <f t="shared" si="1"/>
        <v>0</v>
      </c>
      <c r="I14" s="175">
        <f>COUNTIFS('เข้าร่วมพิธี+ไม่เข้า'!K:K,3,'เข้าร่วมพิธี+ไม่เข้า'!F:F,B14,'เข้าร่วมพิธี+ไม่เข้า'!L:L,"ประสงค์เข้าร่วมพิธีฯ")</f>
        <v>0</v>
      </c>
      <c r="J14" s="175">
        <f>COUNTIFS('เข้าร่วมพิธี+ไม่เข้า'!K:K,3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K14" s="215">
        <f t="shared" si="2"/>
        <v>0</v>
      </c>
      <c r="L14" s="175">
        <f>COUNTIFS('เข้าร่วมพิธี+ไม่เข้า'!K:K,4,'เข้าร่วมพิธี+ไม่เข้า'!F:F,B14,'เข้าร่วมพิธี+ไม่เข้า'!L:L,"ประสงค์เข้าร่วมพิธีฯ")</f>
        <v>0</v>
      </c>
      <c r="M14" s="175">
        <f>COUNTIFS('เข้าร่วมพิธี+ไม่เข้า'!K:K,4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N14" s="215">
        <f t="shared" si="3"/>
        <v>0</v>
      </c>
      <c r="O14" s="175">
        <f>COUNTIFS('เข้าร่วมพิธี+ไม่เข้า'!K:K,5,'เข้าร่วมพิธี+ไม่เข้า'!F:F,B14,'เข้าร่วมพิธี+ไม่เข้า'!L:L,"ประสงค์เข้าร่วมพิธีฯ")</f>
        <v>5</v>
      </c>
      <c r="P14" s="175">
        <f>COUNTIFS('เข้าร่วมพิธี+ไม่เข้า'!K:K,5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Q14" s="215">
        <f t="shared" si="4"/>
        <v>5</v>
      </c>
      <c r="R14" s="175">
        <f>COUNTIFS('เข้าร่วมพิธี+ไม่เข้า'!K:K,6,'เข้าร่วมพิธี+ไม่เข้า'!F:F,B14,'เข้าร่วมพิธี+ไม่เข้า'!L:L,"ประสงค์เข้าร่วมพิธีฯ")</f>
        <v>6</v>
      </c>
      <c r="S14" s="175">
        <f>COUNTIFS('เข้าร่วมพิธี+ไม่เข้า'!K:K,6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T14" s="215">
        <f t="shared" si="5"/>
        <v>6</v>
      </c>
      <c r="U14" s="176">
        <f>COUNTIFS('เข้าร่วมพิธี+ไม่เข้า'!K:K,7,'เข้าร่วมพิธี+ไม่เข้า'!F:F,B14,'เข้าร่วมพิธี+ไม่เข้า'!L:L,"ประสงค์เข้าร่วมพิธีฯ")</f>
        <v>0</v>
      </c>
      <c r="V14" s="176">
        <f>COUNTIFS('เข้าร่วมพิธี+ไม่เข้า'!K:K,7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W14" s="218">
        <f t="shared" si="6"/>
        <v>0</v>
      </c>
      <c r="X14" s="176">
        <f>COUNTIFS('เข้าร่วมพิธี+ไม่เข้า'!K:K,8,'เข้าร่วมพิธี+ไม่เข้า'!F:F,B14,'เข้าร่วมพิธี+ไม่เข้า'!L:L,"ประสงค์เข้าร่วมพิธีฯ")</f>
        <v>0</v>
      </c>
      <c r="Y14" s="176">
        <f>COUNTIFS('เข้าร่วมพิธี+ไม่เข้า'!K:K,8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Z14" s="218">
        <f t="shared" si="7"/>
        <v>0</v>
      </c>
      <c r="AA14" s="175">
        <f>COUNTIFS('เข้าร่วมพิธี+ไม่เข้า'!K:K,9,'เข้าร่วมพิธี+ไม่เข้า'!F:F,B14,'เข้าร่วมพิธี+ไม่เข้า'!L:L,"ประสงค์เข้าร่วมพิธีฯ")</f>
        <v>0</v>
      </c>
      <c r="AB14" s="175">
        <f>COUNTIFS('เข้าร่วมพิธี+ไม่เข้า'!K:K,9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AC14" s="215">
        <f t="shared" si="8"/>
        <v>0</v>
      </c>
      <c r="AD14" s="175">
        <f>COUNTIFS('เข้าร่วมพิธี+ไม่เข้า'!L:L,10,'เข้าร่วมพิธี+ไม่เข้า'!G:G,B14,'เข้าร่วมพิธี+ไม่เข้า'!L:L,"ประสงค์เข้าร่วมพิธีฯ")</f>
        <v>0</v>
      </c>
      <c r="AE14" s="175">
        <f>COUNTIFS('เข้าร่วมพิธี+ไม่เข้า'!L:L,10,'เข้าร่วมพิธี+ไม่เข้า'!G:G,B14,'เข้าร่วมพิธี+ไม่เข้า'!L:L,"ไม่ประสงค์เข้าร่วมพิธีฯ โดยจะติดต่อรับด้วยตนเอง")</f>
        <v>0</v>
      </c>
      <c r="AF14" s="215">
        <f t="shared" si="9"/>
        <v>0</v>
      </c>
      <c r="AG14" s="175">
        <f>COUNTIFS('เข้าร่วมพิธี+ไม่เข้า'!K:K,11,'เข้าร่วมพิธี+ไม่เข้า'!F:F,B14,'เข้าร่วมพิธี+ไม่เข้า'!L:L,"ประสงค์เข้าร่วมพิธีฯ")</f>
        <v>0</v>
      </c>
      <c r="AH14" s="175">
        <f>COUNTIFS('เข้าร่วมพิธี+ไม่เข้า'!K:K,11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AI14" s="215">
        <f t="shared" si="10"/>
        <v>0</v>
      </c>
      <c r="AJ14" s="175">
        <f>COUNTIFS('เข้าร่วมพิธี+ไม่เข้า'!K:K,12,'เข้าร่วมพิธี+ไม่เข้า'!F:F,B14,'เข้าร่วมพิธี+ไม่เข้า'!L:L,"ประสงค์เข้าร่วมพิธีฯ")</f>
        <v>0</v>
      </c>
      <c r="AK14" s="175">
        <f>COUNTIFS('เข้าร่วมพิธี+ไม่เข้า'!K:K,12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AL14" s="215">
        <f t="shared" si="11"/>
        <v>0</v>
      </c>
      <c r="AM14" s="175">
        <f>COUNTIFS('เข้าร่วมพิธี+ไม่เข้า'!J:J,13,'เข้าร่วมพิธี+ไม่เข้า'!E:E,B14,'เข้าร่วมพิธี+ไม่เข้า'!L:L,"ประสงค์เข้าร่วมพิธีฯ")</f>
        <v>0</v>
      </c>
      <c r="AN14" s="175">
        <f>COUNTIFS('เข้าร่วมพิธี+ไม่เข้า'!J:J,13,'เข้าร่วมพิธี+ไม่เข้า'!E:E,B14,'เข้าร่วมพิธี+ไม่เข้า'!L:L,"ไม่ประสงค์เข้าร่วมพิธีฯ โดยจะติดต่อรับด้วยตนเอง")</f>
        <v>0</v>
      </c>
      <c r="AO14" s="215">
        <f t="shared" si="12"/>
        <v>0</v>
      </c>
      <c r="AP14" s="175">
        <f>COUNTIFS('เข้าร่วมพิธี+ไม่เข้า'!K:K,14,'เข้าร่วมพิธี+ไม่เข้า'!F:F,B14,'เข้าร่วมพิธี+ไม่เข้า'!L:L,"ประสงค์เข้าร่วมพิธีฯ")</f>
        <v>0</v>
      </c>
      <c r="AQ14" s="175">
        <f>COUNTIFS('เข้าร่วมพิธี+ไม่เข้า'!K:K,14,'เข้าร่วมพิธี+ไม่เข้า'!F:F,B14,'เข้าร่วมพิธี+ไม่เข้า'!L:L,"ไม่ประสงค์เข้าร่วมพิธีฯ โดยจะติดต่อรับด้วยตนเอง")</f>
        <v>0</v>
      </c>
      <c r="AR14" s="215">
        <f t="shared" si="13"/>
        <v>0</v>
      </c>
      <c r="AS14" s="226">
        <f t="shared" si="14"/>
        <v>12</v>
      </c>
    </row>
    <row r="15" spans="1:46" x14ac:dyDescent="0.55000000000000004">
      <c r="A15" s="164">
        <v>8</v>
      </c>
      <c r="B15" s="111" t="s">
        <v>1565</v>
      </c>
      <c r="C15" s="175">
        <f>COUNTIFS('เข้าร่วมพิธี+ไม่เข้า'!K:K,1,'เข้าร่วมพิธี+ไม่เข้า'!F:F,B15,'เข้าร่วมพิธี+ไม่เข้า'!L:L,"ประสงค์เข้าร่วมพิธีฯ")</f>
        <v>0</v>
      </c>
      <c r="D15" s="175">
        <f>COUNTIFS('เข้าร่วมพิธี+ไม่เข้า'!K:K,1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E15" s="215">
        <f t="shared" si="0"/>
        <v>0</v>
      </c>
      <c r="F15" s="175">
        <f>COUNTIFS('เข้าร่วมพิธี+ไม่เข้า'!K:K,2,'เข้าร่วมพิธี+ไม่เข้า'!F:F,B15,'เข้าร่วมพิธี+ไม่เข้า'!L:L,"ประสงค์เข้าร่วมพิธีฯ")</f>
        <v>0</v>
      </c>
      <c r="G15" s="175">
        <f>COUNTIFS('เข้าร่วมพิธี+ไม่เข้า'!K:K,2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H15" s="215">
        <f t="shared" si="1"/>
        <v>0</v>
      </c>
      <c r="I15" s="175">
        <f>COUNTIFS('เข้าร่วมพิธี+ไม่เข้า'!K:K,3,'เข้าร่วมพิธี+ไม่เข้า'!F:F,B15,'เข้าร่วมพิธี+ไม่เข้า'!L:L,"ประสงค์เข้าร่วมพิธีฯ")</f>
        <v>0</v>
      </c>
      <c r="J15" s="175">
        <f>COUNTIFS('เข้าร่วมพิธี+ไม่เข้า'!K:K,3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K15" s="215">
        <f t="shared" si="2"/>
        <v>0</v>
      </c>
      <c r="L15" s="175">
        <f>COUNTIFS('เข้าร่วมพิธี+ไม่เข้า'!K:K,4,'เข้าร่วมพิธี+ไม่เข้า'!F:F,B15,'เข้าร่วมพิธี+ไม่เข้า'!L:L,"ประสงค์เข้าร่วมพิธีฯ")</f>
        <v>0</v>
      </c>
      <c r="M15" s="175">
        <f>COUNTIFS('เข้าร่วมพิธี+ไม่เข้า'!K:K,4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N15" s="215">
        <f t="shared" si="3"/>
        <v>0</v>
      </c>
      <c r="O15" s="175">
        <f>COUNTIFS('เข้าร่วมพิธี+ไม่เข้า'!K:K,5,'เข้าร่วมพิธี+ไม่เข้า'!F:F,B15,'เข้าร่วมพิธี+ไม่เข้า'!L:L,"ประสงค์เข้าร่วมพิธีฯ")</f>
        <v>0</v>
      </c>
      <c r="P15" s="175">
        <f>COUNTIFS('เข้าร่วมพิธี+ไม่เข้า'!K:K,5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Q15" s="215">
        <f t="shared" si="4"/>
        <v>0</v>
      </c>
      <c r="R15" s="175">
        <f>COUNTIFS('เข้าร่วมพิธี+ไม่เข้า'!K:K,6,'เข้าร่วมพิธี+ไม่เข้า'!F:F,B15,'เข้าร่วมพิธี+ไม่เข้า'!L:L,"ประสงค์เข้าร่วมพิธีฯ")</f>
        <v>0</v>
      </c>
      <c r="S15" s="175">
        <f>COUNTIFS('เข้าร่วมพิธี+ไม่เข้า'!K:K,6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T15" s="215">
        <f t="shared" si="5"/>
        <v>0</v>
      </c>
      <c r="U15" s="176">
        <f>COUNTIFS('เข้าร่วมพิธี+ไม่เข้า'!K:K,7,'เข้าร่วมพิธี+ไม่เข้า'!F:F,B15,'เข้าร่วมพิธี+ไม่เข้า'!L:L,"ประสงค์เข้าร่วมพิธีฯ")</f>
        <v>0</v>
      </c>
      <c r="V15" s="176">
        <f>COUNTIFS('เข้าร่วมพิธี+ไม่เข้า'!K:K,7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W15" s="218">
        <f t="shared" si="6"/>
        <v>0</v>
      </c>
      <c r="X15" s="176">
        <f>COUNTIFS('เข้าร่วมพิธี+ไม่เข้า'!K:K,8,'เข้าร่วมพิธี+ไม่เข้า'!F:F,B15,'เข้าร่วมพิธี+ไม่เข้า'!L:L,"ประสงค์เข้าร่วมพิธีฯ")</f>
        <v>1</v>
      </c>
      <c r="Y15" s="176">
        <f>COUNTIFS('เข้าร่วมพิธี+ไม่เข้า'!K:K,8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Z15" s="218">
        <f t="shared" si="7"/>
        <v>1</v>
      </c>
      <c r="AA15" s="175">
        <f>COUNTIFS('เข้าร่วมพิธี+ไม่เข้า'!K:K,9,'เข้าร่วมพิธี+ไม่เข้า'!F:F,B15,'เข้าร่วมพิธี+ไม่เข้า'!L:L,"ประสงค์เข้าร่วมพิธีฯ")</f>
        <v>0</v>
      </c>
      <c r="AB15" s="175">
        <f>COUNTIFS('เข้าร่วมพิธี+ไม่เข้า'!K:K,9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AC15" s="215">
        <f t="shared" si="8"/>
        <v>0</v>
      </c>
      <c r="AD15" s="175">
        <f>COUNTIFS('เข้าร่วมพิธี+ไม่เข้า'!L:L,10,'เข้าร่วมพิธี+ไม่เข้า'!G:G,B15,'เข้าร่วมพิธี+ไม่เข้า'!L:L,"ประสงค์เข้าร่วมพิธีฯ")</f>
        <v>0</v>
      </c>
      <c r="AE15" s="175">
        <f>COUNTIFS('เข้าร่วมพิธี+ไม่เข้า'!L:L,10,'เข้าร่วมพิธี+ไม่เข้า'!G:G,B15,'เข้าร่วมพิธี+ไม่เข้า'!L:L,"ไม่ประสงค์เข้าร่วมพิธีฯ โดยจะติดต่อรับด้วยตนเอง")</f>
        <v>0</v>
      </c>
      <c r="AF15" s="215">
        <f t="shared" si="9"/>
        <v>0</v>
      </c>
      <c r="AG15" s="175">
        <f>COUNTIFS('เข้าร่วมพิธี+ไม่เข้า'!K:K,11,'เข้าร่วมพิธี+ไม่เข้า'!F:F,B15,'เข้าร่วมพิธี+ไม่เข้า'!L:L,"ประสงค์เข้าร่วมพิธีฯ")</f>
        <v>0</v>
      </c>
      <c r="AH15" s="175">
        <f>COUNTIFS('เข้าร่วมพิธี+ไม่เข้า'!K:K,11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AI15" s="215">
        <f t="shared" si="10"/>
        <v>0</v>
      </c>
      <c r="AJ15" s="175">
        <f>COUNTIFS('เข้าร่วมพิธี+ไม่เข้า'!K:K,12,'เข้าร่วมพิธี+ไม่เข้า'!F:F,B15,'เข้าร่วมพิธี+ไม่เข้า'!L:L,"ประสงค์เข้าร่วมพิธีฯ")</f>
        <v>0</v>
      </c>
      <c r="AK15" s="175">
        <f>COUNTIFS('เข้าร่วมพิธี+ไม่เข้า'!K:K,12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AL15" s="215">
        <f t="shared" si="11"/>
        <v>0</v>
      </c>
      <c r="AM15" s="175">
        <f>COUNTIFS('เข้าร่วมพิธี+ไม่เข้า'!J:J,13,'เข้าร่วมพิธี+ไม่เข้า'!E:E,B15,'เข้าร่วมพิธี+ไม่เข้า'!L:L,"ประสงค์เข้าร่วมพิธีฯ")</f>
        <v>0</v>
      </c>
      <c r="AN15" s="175">
        <f>COUNTIFS('เข้าร่วมพิธี+ไม่เข้า'!J:J,13,'เข้าร่วมพิธี+ไม่เข้า'!E:E,B15,'เข้าร่วมพิธี+ไม่เข้า'!L:L,"ไม่ประสงค์เข้าร่วมพิธีฯ โดยจะติดต่อรับด้วยตนเอง")</f>
        <v>0</v>
      </c>
      <c r="AO15" s="215">
        <f t="shared" si="12"/>
        <v>0</v>
      </c>
      <c r="AP15" s="175">
        <f>COUNTIFS('เข้าร่วมพิธี+ไม่เข้า'!K:K,14,'เข้าร่วมพิธี+ไม่เข้า'!F:F,B15,'เข้าร่วมพิธี+ไม่เข้า'!L:L,"ประสงค์เข้าร่วมพิธีฯ")</f>
        <v>0</v>
      </c>
      <c r="AQ15" s="175">
        <f>COUNTIFS('เข้าร่วมพิธี+ไม่เข้า'!K:K,14,'เข้าร่วมพิธี+ไม่เข้า'!F:F,B15,'เข้าร่วมพิธี+ไม่เข้า'!L:L,"ไม่ประสงค์เข้าร่วมพิธีฯ โดยจะติดต่อรับด้วยตนเอง")</f>
        <v>0</v>
      </c>
      <c r="AR15" s="215">
        <f t="shared" si="13"/>
        <v>0</v>
      </c>
      <c r="AS15" s="226">
        <f t="shared" si="14"/>
        <v>1</v>
      </c>
    </row>
    <row r="16" spans="1:46" x14ac:dyDescent="0.55000000000000004">
      <c r="A16" s="164">
        <v>9</v>
      </c>
      <c r="B16" s="111" t="s">
        <v>1567</v>
      </c>
      <c r="C16" s="175">
        <f>COUNTIFS('เข้าร่วมพิธี+ไม่เข้า'!K:K,1,'เข้าร่วมพิธี+ไม่เข้า'!F:F,B16,'เข้าร่วมพิธี+ไม่เข้า'!L:L,"ประสงค์เข้าร่วมพิธีฯ")</f>
        <v>0</v>
      </c>
      <c r="D16" s="175">
        <f>COUNTIFS('เข้าร่วมพิธี+ไม่เข้า'!K:K,1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E16" s="215">
        <f t="shared" si="0"/>
        <v>0</v>
      </c>
      <c r="F16" s="175">
        <f>COUNTIFS('เข้าร่วมพิธี+ไม่เข้า'!K:K,2,'เข้าร่วมพิธี+ไม่เข้า'!F:F,B16,'เข้าร่วมพิธี+ไม่เข้า'!L:L,"ประสงค์เข้าร่วมพิธีฯ")</f>
        <v>0</v>
      </c>
      <c r="G16" s="175">
        <f>COUNTIFS('เข้าร่วมพิธี+ไม่เข้า'!K:K,2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H16" s="215">
        <f t="shared" si="1"/>
        <v>0</v>
      </c>
      <c r="I16" s="175">
        <f>COUNTIFS('เข้าร่วมพิธี+ไม่เข้า'!K:K,3,'เข้าร่วมพิธี+ไม่เข้า'!F:F,B16,'เข้าร่วมพิธี+ไม่เข้า'!L:L,"ประสงค์เข้าร่วมพิธีฯ")</f>
        <v>0</v>
      </c>
      <c r="J16" s="175">
        <f>COUNTIFS('เข้าร่วมพิธี+ไม่เข้า'!K:K,3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K16" s="215">
        <f t="shared" si="2"/>
        <v>0</v>
      </c>
      <c r="L16" s="175">
        <f>COUNTIFS('เข้าร่วมพิธี+ไม่เข้า'!K:K,4,'เข้าร่วมพิธี+ไม่เข้า'!F:F,B16,'เข้าร่วมพิธี+ไม่เข้า'!L:L,"ประสงค์เข้าร่วมพิธีฯ")</f>
        <v>0</v>
      </c>
      <c r="M16" s="175">
        <f>COUNTIFS('เข้าร่วมพิธี+ไม่เข้า'!K:K,4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N16" s="215">
        <f t="shared" si="3"/>
        <v>0</v>
      </c>
      <c r="O16" s="175">
        <f>COUNTIFS('เข้าร่วมพิธี+ไม่เข้า'!K:K,5,'เข้าร่วมพิธี+ไม่เข้า'!F:F,B16,'เข้าร่วมพิธี+ไม่เข้า'!L:L,"ประสงค์เข้าร่วมพิธีฯ")</f>
        <v>0</v>
      </c>
      <c r="P16" s="175">
        <f>COUNTIFS('เข้าร่วมพิธี+ไม่เข้า'!K:K,5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Q16" s="215">
        <f t="shared" si="4"/>
        <v>0</v>
      </c>
      <c r="R16" s="175">
        <f>COUNTIFS('เข้าร่วมพิธี+ไม่เข้า'!K:K,6,'เข้าร่วมพิธี+ไม่เข้า'!F:F,B16,'เข้าร่วมพิธี+ไม่เข้า'!L:L,"ประสงค์เข้าร่วมพิธีฯ")</f>
        <v>0</v>
      </c>
      <c r="S16" s="175">
        <f>COUNTIFS('เข้าร่วมพิธี+ไม่เข้า'!K:K,6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T16" s="215">
        <f t="shared" si="5"/>
        <v>0</v>
      </c>
      <c r="U16" s="176">
        <f>COUNTIFS('เข้าร่วมพิธี+ไม่เข้า'!K:K,7,'เข้าร่วมพิธี+ไม่เข้า'!F:F,B16,'เข้าร่วมพิธี+ไม่เข้า'!L:L,"ประสงค์เข้าร่วมพิธีฯ")</f>
        <v>0</v>
      </c>
      <c r="V16" s="176">
        <f>COUNTIFS('เข้าร่วมพิธี+ไม่เข้า'!K:K,7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W16" s="218">
        <f t="shared" si="6"/>
        <v>0</v>
      </c>
      <c r="X16" s="176">
        <f>COUNTIFS('เข้าร่วมพิธี+ไม่เข้า'!K:K,8,'เข้าร่วมพิธี+ไม่เข้า'!F:F,B16,'เข้าร่วมพิธี+ไม่เข้า'!L:L,"ประสงค์เข้าร่วมพิธีฯ")</f>
        <v>0</v>
      </c>
      <c r="Y16" s="176">
        <f>COUNTIFS('เข้าร่วมพิธี+ไม่เข้า'!K:K,8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Z16" s="218">
        <f t="shared" si="7"/>
        <v>0</v>
      </c>
      <c r="AA16" s="175">
        <f>COUNTIFS('เข้าร่วมพิธี+ไม่เข้า'!K:K,9,'เข้าร่วมพิธี+ไม่เข้า'!F:F,B16,'เข้าร่วมพิธี+ไม่เข้า'!L:L,"ประสงค์เข้าร่วมพิธีฯ")</f>
        <v>0</v>
      </c>
      <c r="AB16" s="175">
        <f>COUNTIFS('เข้าร่วมพิธี+ไม่เข้า'!K:K,9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AC16" s="215">
        <f t="shared" si="8"/>
        <v>0</v>
      </c>
      <c r="AD16" s="175">
        <f>COUNTIFS('เข้าร่วมพิธี+ไม่เข้า'!L:L,10,'เข้าร่วมพิธี+ไม่เข้า'!G:G,B16,'เข้าร่วมพิธี+ไม่เข้า'!L:L,"ประสงค์เข้าร่วมพิธีฯ")</f>
        <v>0</v>
      </c>
      <c r="AE16" s="175">
        <f>COUNTIFS('เข้าร่วมพิธี+ไม่เข้า'!L:L,10,'เข้าร่วมพิธี+ไม่เข้า'!G:G,B16,'เข้าร่วมพิธี+ไม่เข้า'!L:L,"ไม่ประสงค์เข้าร่วมพิธีฯ โดยจะติดต่อรับด้วยตนเอง")</f>
        <v>0</v>
      </c>
      <c r="AF16" s="215">
        <f t="shared" si="9"/>
        <v>0</v>
      </c>
      <c r="AG16" s="175">
        <f>COUNTIFS('เข้าร่วมพิธี+ไม่เข้า'!K:K,11,'เข้าร่วมพิธี+ไม่เข้า'!F:F,B16,'เข้าร่วมพิธี+ไม่เข้า'!L:L,"ประสงค์เข้าร่วมพิธีฯ")</f>
        <v>0</v>
      </c>
      <c r="AH16" s="175">
        <f>COUNTIFS('เข้าร่วมพิธี+ไม่เข้า'!K:K,11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AI16" s="215">
        <f t="shared" si="10"/>
        <v>0</v>
      </c>
      <c r="AJ16" s="175">
        <f>COUNTIFS('เข้าร่วมพิธี+ไม่เข้า'!K:K,12,'เข้าร่วมพิธี+ไม่เข้า'!F:F,B16,'เข้าร่วมพิธี+ไม่เข้า'!L:L,"ประสงค์เข้าร่วมพิธีฯ")</f>
        <v>0</v>
      </c>
      <c r="AK16" s="175">
        <f>COUNTIFS('เข้าร่วมพิธี+ไม่เข้า'!K:K,12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AL16" s="215">
        <f t="shared" si="11"/>
        <v>0</v>
      </c>
      <c r="AM16" s="175">
        <f>COUNTIFS('เข้าร่วมพิธี+ไม่เข้า'!J:J,13,'เข้าร่วมพิธี+ไม่เข้า'!E:E,B16,'เข้าร่วมพิธี+ไม่เข้า'!L:L,"ประสงค์เข้าร่วมพิธีฯ")</f>
        <v>0</v>
      </c>
      <c r="AN16" s="175">
        <f>COUNTIFS('เข้าร่วมพิธี+ไม่เข้า'!J:J,13,'เข้าร่วมพิธี+ไม่เข้า'!E:E,B16,'เข้าร่วมพิธี+ไม่เข้า'!L:L,"ไม่ประสงค์เข้าร่วมพิธีฯ โดยจะติดต่อรับด้วยตนเอง")</f>
        <v>0</v>
      </c>
      <c r="AO16" s="215">
        <f t="shared" si="12"/>
        <v>0</v>
      </c>
      <c r="AP16" s="175">
        <f>COUNTIFS('เข้าร่วมพิธี+ไม่เข้า'!K:K,14,'เข้าร่วมพิธี+ไม่เข้า'!F:F,B16,'เข้าร่วมพิธี+ไม่เข้า'!L:L,"ประสงค์เข้าร่วมพิธีฯ")</f>
        <v>0</v>
      </c>
      <c r="AQ16" s="175">
        <f>COUNTIFS('เข้าร่วมพิธี+ไม่เข้า'!K:K,14,'เข้าร่วมพิธี+ไม่เข้า'!F:F,B16,'เข้าร่วมพิธี+ไม่เข้า'!L:L,"ไม่ประสงค์เข้าร่วมพิธีฯ โดยจะติดต่อรับด้วยตนเอง")</f>
        <v>0</v>
      </c>
      <c r="AR16" s="215">
        <f t="shared" si="13"/>
        <v>0</v>
      </c>
      <c r="AS16" s="226">
        <f t="shared" si="14"/>
        <v>0</v>
      </c>
    </row>
    <row r="17" spans="1:46" x14ac:dyDescent="0.55000000000000004">
      <c r="A17" s="164">
        <v>10</v>
      </c>
      <c r="B17" s="111" t="s">
        <v>1570</v>
      </c>
      <c r="C17" s="175">
        <f>COUNTIFS('เข้าร่วมพิธี+ไม่เข้า'!K:K,1,'เข้าร่วมพิธี+ไม่เข้า'!F:F,B17,'เข้าร่วมพิธี+ไม่เข้า'!L:L,"ประสงค์เข้าร่วมพิธีฯ")</f>
        <v>0</v>
      </c>
      <c r="D17" s="175">
        <f>COUNTIFS('เข้าร่วมพิธี+ไม่เข้า'!K:K,1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E17" s="215">
        <f t="shared" si="0"/>
        <v>0</v>
      </c>
      <c r="F17" s="175">
        <f>COUNTIFS('เข้าร่วมพิธี+ไม่เข้า'!K:K,2,'เข้าร่วมพิธี+ไม่เข้า'!F:F,B17,'เข้าร่วมพิธี+ไม่เข้า'!L:L,"ประสงค์เข้าร่วมพิธีฯ")</f>
        <v>2</v>
      </c>
      <c r="G17" s="175">
        <f>COUNTIFS('เข้าร่วมพิธี+ไม่เข้า'!K:K,2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H17" s="215">
        <f t="shared" si="1"/>
        <v>2</v>
      </c>
      <c r="I17" s="175">
        <f>COUNTIFS('เข้าร่วมพิธี+ไม่เข้า'!K:K,3,'เข้าร่วมพิธี+ไม่เข้า'!F:F,B17,'เข้าร่วมพิธี+ไม่เข้า'!L:L,"ประสงค์เข้าร่วมพิธีฯ")</f>
        <v>1</v>
      </c>
      <c r="J17" s="175">
        <f>COUNTIFS('เข้าร่วมพิธี+ไม่เข้า'!K:K,3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K17" s="215">
        <f t="shared" si="2"/>
        <v>1</v>
      </c>
      <c r="L17" s="175">
        <f>COUNTIFS('เข้าร่วมพิธี+ไม่เข้า'!K:K,4,'เข้าร่วมพิธี+ไม่เข้า'!F:F,B17,'เข้าร่วมพิธี+ไม่เข้า'!L:L,"ประสงค์เข้าร่วมพิธีฯ")</f>
        <v>1</v>
      </c>
      <c r="M17" s="175">
        <f>COUNTIFS('เข้าร่วมพิธี+ไม่เข้า'!K:K,4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N17" s="215">
        <f t="shared" si="3"/>
        <v>1</v>
      </c>
      <c r="O17" s="175">
        <f>COUNTIFS('เข้าร่วมพิธี+ไม่เข้า'!K:K,5,'เข้าร่วมพิธี+ไม่เข้า'!F:F,B17,'เข้าร่วมพิธี+ไม่เข้า'!L:L,"ประสงค์เข้าร่วมพิธีฯ")</f>
        <v>3</v>
      </c>
      <c r="P17" s="175">
        <f>COUNTIFS('เข้าร่วมพิธี+ไม่เข้า'!K:K,5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Q17" s="215">
        <f t="shared" si="4"/>
        <v>3</v>
      </c>
      <c r="R17" s="175">
        <f>COUNTIFS('เข้าร่วมพิธี+ไม่เข้า'!K:K,6,'เข้าร่วมพิธี+ไม่เข้า'!F:F,B17,'เข้าร่วมพิธี+ไม่เข้า'!L:L,"ประสงค์เข้าร่วมพิธีฯ")</f>
        <v>4</v>
      </c>
      <c r="S17" s="175">
        <f>COUNTIFS('เข้าร่วมพิธี+ไม่เข้า'!K:K,6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T17" s="215">
        <f t="shared" si="5"/>
        <v>4</v>
      </c>
      <c r="U17" s="176">
        <f>COUNTIFS('เข้าร่วมพิธี+ไม่เข้า'!K:K,7,'เข้าร่วมพิธี+ไม่เข้า'!F:F,B17,'เข้าร่วมพิธี+ไม่เข้า'!L:L,"ประสงค์เข้าร่วมพิธีฯ")</f>
        <v>0</v>
      </c>
      <c r="V17" s="176">
        <f>COUNTIFS('เข้าร่วมพิธี+ไม่เข้า'!K:K,7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W17" s="218">
        <f t="shared" si="6"/>
        <v>0</v>
      </c>
      <c r="X17" s="176">
        <f>COUNTIFS('เข้าร่วมพิธี+ไม่เข้า'!K:K,8,'เข้าร่วมพิธี+ไม่เข้า'!F:F,B17,'เข้าร่วมพิธี+ไม่เข้า'!L:L,"ประสงค์เข้าร่วมพิธีฯ")</f>
        <v>0</v>
      </c>
      <c r="Y17" s="176">
        <f>COUNTIFS('เข้าร่วมพิธี+ไม่เข้า'!K:K,8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Z17" s="218">
        <f t="shared" si="7"/>
        <v>0</v>
      </c>
      <c r="AA17" s="175">
        <f>COUNTIFS('เข้าร่วมพิธี+ไม่เข้า'!K:K,9,'เข้าร่วมพิธี+ไม่เข้า'!F:F,B17,'เข้าร่วมพิธี+ไม่เข้า'!L:L,"ประสงค์เข้าร่วมพิธีฯ")</f>
        <v>0</v>
      </c>
      <c r="AB17" s="175">
        <f>COUNTIFS('เข้าร่วมพิธี+ไม่เข้า'!K:K,9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AC17" s="215">
        <f t="shared" si="8"/>
        <v>0</v>
      </c>
      <c r="AD17" s="175">
        <f>COUNTIFS('เข้าร่วมพิธี+ไม่เข้า'!L:L,10,'เข้าร่วมพิธี+ไม่เข้า'!G:G,B17,'เข้าร่วมพิธี+ไม่เข้า'!L:L,"ประสงค์เข้าร่วมพิธีฯ")</f>
        <v>0</v>
      </c>
      <c r="AE17" s="175">
        <f>COUNTIFS('เข้าร่วมพิธี+ไม่เข้า'!L:L,10,'เข้าร่วมพิธี+ไม่เข้า'!G:G,B17,'เข้าร่วมพิธี+ไม่เข้า'!L:L,"ไม่ประสงค์เข้าร่วมพิธีฯ โดยจะติดต่อรับด้วยตนเอง")</f>
        <v>0</v>
      </c>
      <c r="AF17" s="215">
        <f t="shared" si="9"/>
        <v>0</v>
      </c>
      <c r="AG17" s="175">
        <f>COUNTIFS('เข้าร่วมพิธี+ไม่เข้า'!K:K,11,'เข้าร่วมพิธี+ไม่เข้า'!F:F,B17,'เข้าร่วมพิธี+ไม่เข้า'!L:L,"ประสงค์เข้าร่วมพิธีฯ")</f>
        <v>0</v>
      </c>
      <c r="AH17" s="175">
        <f>COUNTIFS('เข้าร่วมพิธี+ไม่เข้า'!K:K,11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AI17" s="215">
        <f t="shared" si="10"/>
        <v>0</v>
      </c>
      <c r="AJ17" s="175">
        <f>COUNTIFS('เข้าร่วมพิธี+ไม่เข้า'!K:K,12,'เข้าร่วมพิธี+ไม่เข้า'!F:F,B17,'เข้าร่วมพิธี+ไม่เข้า'!L:L,"ประสงค์เข้าร่วมพิธีฯ")</f>
        <v>0</v>
      </c>
      <c r="AK17" s="175">
        <f>COUNTIFS('เข้าร่วมพิธี+ไม่เข้า'!K:K,12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AL17" s="215">
        <f t="shared" si="11"/>
        <v>0</v>
      </c>
      <c r="AM17" s="175">
        <f>COUNTIFS('เข้าร่วมพิธี+ไม่เข้า'!J:J,13,'เข้าร่วมพิธี+ไม่เข้า'!E:E,B17,'เข้าร่วมพิธี+ไม่เข้า'!L:L,"ประสงค์เข้าร่วมพิธีฯ")</f>
        <v>0</v>
      </c>
      <c r="AN17" s="175">
        <f>COUNTIFS('เข้าร่วมพิธี+ไม่เข้า'!J:J,13,'เข้าร่วมพิธี+ไม่เข้า'!E:E,B17,'เข้าร่วมพิธี+ไม่เข้า'!L:L,"ไม่ประสงค์เข้าร่วมพิธีฯ โดยจะติดต่อรับด้วยตนเอง")</f>
        <v>0</v>
      </c>
      <c r="AO17" s="215">
        <f t="shared" si="12"/>
        <v>0</v>
      </c>
      <c r="AP17" s="175">
        <f>COUNTIFS('เข้าร่วมพิธี+ไม่เข้า'!K:K,14,'เข้าร่วมพิธี+ไม่เข้า'!F:F,B17,'เข้าร่วมพิธี+ไม่เข้า'!L:L,"ประสงค์เข้าร่วมพิธีฯ")</f>
        <v>0</v>
      </c>
      <c r="AQ17" s="175">
        <f>COUNTIFS('เข้าร่วมพิธี+ไม่เข้า'!K:K,14,'เข้าร่วมพิธี+ไม่เข้า'!F:F,B17,'เข้าร่วมพิธี+ไม่เข้า'!L:L,"ไม่ประสงค์เข้าร่วมพิธีฯ โดยจะติดต่อรับด้วยตนเอง")</f>
        <v>0</v>
      </c>
      <c r="AR17" s="215">
        <f t="shared" si="13"/>
        <v>0</v>
      </c>
      <c r="AS17" s="226">
        <f t="shared" si="14"/>
        <v>11</v>
      </c>
    </row>
    <row r="18" spans="1:46" s="235" customFormat="1" ht="24.75" thickBot="1" x14ac:dyDescent="0.6">
      <c r="A18" s="219"/>
      <c r="B18" s="220" t="s">
        <v>1882</v>
      </c>
      <c r="C18" s="216">
        <f t="shared" ref="C18:AR18" si="15">SUM(C8:C17)</f>
        <v>10</v>
      </c>
      <c r="D18" s="216">
        <f t="shared" si="15"/>
        <v>0</v>
      </c>
      <c r="E18" s="216">
        <f t="shared" si="15"/>
        <v>10</v>
      </c>
      <c r="F18" s="216">
        <f t="shared" si="15"/>
        <v>11</v>
      </c>
      <c r="G18" s="216">
        <f t="shared" si="15"/>
        <v>0</v>
      </c>
      <c r="H18" s="216">
        <f t="shared" si="15"/>
        <v>11</v>
      </c>
      <c r="I18" s="216">
        <f t="shared" si="15"/>
        <v>12</v>
      </c>
      <c r="J18" s="216">
        <f t="shared" si="15"/>
        <v>0</v>
      </c>
      <c r="K18" s="216">
        <f t="shared" si="15"/>
        <v>12</v>
      </c>
      <c r="L18" s="216">
        <f t="shared" si="15"/>
        <v>7</v>
      </c>
      <c r="M18" s="216">
        <f t="shared" si="15"/>
        <v>0</v>
      </c>
      <c r="N18" s="216">
        <f t="shared" si="15"/>
        <v>7</v>
      </c>
      <c r="O18" s="216">
        <f t="shared" si="15"/>
        <v>19</v>
      </c>
      <c r="P18" s="216">
        <f t="shared" si="15"/>
        <v>0</v>
      </c>
      <c r="Q18" s="216">
        <f t="shared" si="15"/>
        <v>19</v>
      </c>
      <c r="R18" s="216">
        <f t="shared" si="15"/>
        <v>28</v>
      </c>
      <c r="S18" s="216">
        <f t="shared" si="15"/>
        <v>0</v>
      </c>
      <c r="T18" s="216">
        <f t="shared" si="15"/>
        <v>28</v>
      </c>
      <c r="U18" s="216">
        <f t="shared" si="15"/>
        <v>7</v>
      </c>
      <c r="V18" s="216">
        <f t="shared" si="15"/>
        <v>0</v>
      </c>
      <c r="W18" s="216">
        <f t="shared" si="15"/>
        <v>7</v>
      </c>
      <c r="X18" s="216">
        <f t="shared" si="15"/>
        <v>14</v>
      </c>
      <c r="Y18" s="216">
        <f t="shared" si="15"/>
        <v>0</v>
      </c>
      <c r="Z18" s="216">
        <f t="shared" si="15"/>
        <v>14</v>
      </c>
      <c r="AA18" s="216">
        <f t="shared" si="15"/>
        <v>0</v>
      </c>
      <c r="AB18" s="216">
        <f t="shared" si="15"/>
        <v>0</v>
      </c>
      <c r="AC18" s="216">
        <f t="shared" si="15"/>
        <v>0</v>
      </c>
      <c r="AD18" s="216">
        <f t="shared" si="15"/>
        <v>0</v>
      </c>
      <c r="AE18" s="216">
        <f t="shared" si="15"/>
        <v>0</v>
      </c>
      <c r="AF18" s="216">
        <f t="shared" si="15"/>
        <v>0</v>
      </c>
      <c r="AG18" s="216">
        <f t="shared" si="15"/>
        <v>0</v>
      </c>
      <c r="AH18" s="216">
        <f t="shared" si="15"/>
        <v>0</v>
      </c>
      <c r="AI18" s="216">
        <f t="shared" si="15"/>
        <v>0</v>
      </c>
      <c r="AJ18" s="216">
        <f t="shared" si="15"/>
        <v>0</v>
      </c>
      <c r="AK18" s="216">
        <f t="shared" si="15"/>
        <v>0</v>
      </c>
      <c r="AL18" s="216">
        <f t="shared" si="15"/>
        <v>0</v>
      </c>
      <c r="AM18" s="216">
        <f t="shared" si="15"/>
        <v>0</v>
      </c>
      <c r="AN18" s="216">
        <f t="shared" si="15"/>
        <v>0</v>
      </c>
      <c r="AO18" s="216">
        <f t="shared" si="15"/>
        <v>0</v>
      </c>
      <c r="AP18" s="216">
        <f t="shared" si="15"/>
        <v>0</v>
      </c>
      <c r="AQ18" s="216">
        <f t="shared" si="15"/>
        <v>0</v>
      </c>
      <c r="AR18" s="216">
        <f t="shared" si="15"/>
        <v>0</v>
      </c>
      <c r="AS18" s="227">
        <f>SUM(AS8:AS17)</f>
        <v>108</v>
      </c>
      <c r="AT18" s="234"/>
    </row>
    <row r="19" spans="1:46" ht="24.75" thickTop="1" x14ac:dyDescent="0.55000000000000004">
      <c r="A19" s="114">
        <v>11</v>
      </c>
      <c r="B19" s="115" t="s">
        <v>1573</v>
      </c>
      <c r="C19" s="179">
        <f>COUNTIFS('เข้าร่วมพิธี+ไม่เข้า'!K:K,1,'เข้าร่วมพิธี+ไม่เข้า'!F:F,B19,'เข้าร่วมพิธี+ไม่เข้า'!L:L,"ประสงค์เข้าร่วมพิธีฯ")</f>
        <v>1</v>
      </c>
      <c r="D19" s="179">
        <f>COUNTIFS('เข้าร่วมพิธี+ไม่เข้า'!K:K,1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E19" s="224">
        <f t="shared" si="0"/>
        <v>1</v>
      </c>
      <c r="F19" s="179">
        <f>COUNTIFS('เข้าร่วมพิธี+ไม่เข้า'!K:K,2,'เข้าร่วมพิธี+ไม่เข้า'!F:F,B19,'เข้าร่วมพิธี+ไม่เข้า'!L:L,"ประสงค์เข้าร่วมพิธีฯ")</f>
        <v>1</v>
      </c>
      <c r="G19" s="179">
        <f>COUNTIFS('เข้าร่วมพิธี+ไม่เข้า'!K:K,2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H19" s="224">
        <f t="shared" si="1"/>
        <v>1</v>
      </c>
      <c r="I19" s="179">
        <f>COUNTIFS('เข้าร่วมพิธี+ไม่เข้า'!K:K,3,'เข้าร่วมพิธี+ไม่เข้า'!F:F,B19,'เข้าร่วมพิธี+ไม่เข้า'!L:L,"ประสงค์เข้าร่วมพิธีฯ")</f>
        <v>0</v>
      </c>
      <c r="J19" s="179">
        <f>COUNTIFS('เข้าร่วมพิธี+ไม่เข้า'!K:K,3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K19" s="224">
        <f t="shared" si="2"/>
        <v>0</v>
      </c>
      <c r="L19" s="179">
        <f>COUNTIFS('เข้าร่วมพิธี+ไม่เข้า'!K:K,4,'เข้าร่วมพิธี+ไม่เข้า'!F:F,B19,'เข้าร่วมพิธี+ไม่เข้า'!L:L,"ประสงค์เข้าร่วมพิธีฯ")</f>
        <v>4</v>
      </c>
      <c r="M19" s="179">
        <f>COUNTIFS('เข้าร่วมพิธี+ไม่เข้า'!K:K,4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N19" s="224">
        <f t="shared" si="3"/>
        <v>4</v>
      </c>
      <c r="O19" s="179">
        <f>COUNTIFS('เข้าร่วมพิธี+ไม่เข้า'!K:K,5,'เข้าร่วมพิธี+ไม่เข้า'!F:F,B19,'เข้าร่วมพิธี+ไม่เข้า'!L:L,"ประสงค์เข้าร่วมพิธีฯ")</f>
        <v>2</v>
      </c>
      <c r="P19" s="179">
        <f>COUNTIFS('เข้าร่วมพิธี+ไม่เข้า'!K:K,5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Q19" s="224">
        <f t="shared" si="4"/>
        <v>2</v>
      </c>
      <c r="R19" s="179">
        <f>COUNTIFS('เข้าร่วมพิธี+ไม่เข้า'!K:K,6,'เข้าร่วมพิธี+ไม่เข้า'!F:F,B19,'เข้าร่วมพิธี+ไม่เข้า'!L:L,"ประสงค์เข้าร่วมพิธีฯ")</f>
        <v>5</v>
      </c>
      <c r="S19" s="179">
        <f>COUNTIFS('เข้าร่วมพิธี+ไม่เข้า'!K:K,6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T19" s="224">
        <f t="shared" si="5"/>
        <v>5</v>
      </c>
      <c r="U19" s="180">
        <f>COUNTIFS('เข้าร่วมพิธี+ไม่เข้า'!K:K,7,'เข้าร่วมพิธี+ไม่เข้า'!F:F,B19,'เข้าร่วมพิธี+ไม่เข้า'!L:L,"ประสงค์เข้าร่วมพิธีฯ")</f>
        <v>0</v>
      </c>
      <c r="V19" s="180">
        <f>COUNTIFS('เข้าร่วมพิธี+ไม่เข้า'!K:K,7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W19" s="225">
        <f t="shared" si="6"/>
        <v>0</v>
      </c>
      <c r="X19" s="180">
        <f>COUNTIFS('เข้าร่วมพิธี+ไม่เข้า'!K:K,8,'เข้าร่วมพิธี+ไม่เข้า'!F:F,B19,'เข้าร่วมพิธี+ไม่เข้า'!L:L,"ประสงค์เข้าร่วมพิธีฯ")</f>
        <v>9</v>
      </c>
      <c r="Y19" s="180">
        <f>COUNTIFS('เข้าร่วมพิธี+ไม่เข้า'!K:K,8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Z19" s="225">
        <f t="shared" si="7"/>
        <v>9</v>
      </c>
      <c r="AA19" s="179">
        <f>COUNTIFS('เข้าร่วมพิธี+ไม่เข้า'!K:K,9,'เข้าร่วมพิธี+ไม่เข้า'!F:F,B19,'เข้าร่วมพิธี+ไม่เข้า'!L:L,"ประสงค์เข้าร่วมพิธีฯ")</f>
        <v>0</v>
      </c>
      <c r="AB19" s="179">
        <f>COUNTIFS('เข้าร่วมพิธี+ไม่เข้า'!K:K,9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AC19" s="224">
        <f t="shared" si="8"/>
        <v>0</v>
      </c>
      <c r="AD19" s="179">
        <f>COUNTIFS('เข้าร่วมพิธี+ไม่เข้า'!L:L,10,'เข้าร่วมพิธี+ไม่เข้า'!G:G,B19,'เข้าร่วมพิธี+ไม่เข้า'!L:L,"ประสงค์เข้าร่วมพิธีฯ")</f>
        <v>0</v>
      </c>
      <c r="AE19" s="179">
        <f>COUNTIFS('เข้าร่วมพิธี+ไม่เข้า'!L:L,10,'เข้าร่วมพิธี+ไม่เข้า'!G:G,B19,'เข้าร่วมพิธี+ไม่เข้า'!L:L,"ไม่ประสงค์เข้าร่วมพิธีฯ โดยจะติดต่อรับด้วยตนเอง")</f>
        <v>0</v>
      </c>
      <c r="AF19" s="224">
        <f t="shared" si="9"/>
        <v>0</v>
      </c>
      <c r="AG19" s="179">
        <f>COUNTIFS('เข้าร่วมพิธี+ไม่เข้า'!K:K,11,'เข้าร่วมพิธี+ไม่เข้า'!F:F,B19,'เข้าร่วมพิธี+ไม่เข้า'!L:L,"ประสงค์เข้าร่วมพิธีฯ")</f>
        <v>1</v>
      </c>
      <c r="AH19" s="179">
        <f>COUNTIFS('เข้าร่วมพิธี+ไม่เข้า'!K:K,11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AI19" s="224">
        <f t="shared" si="10"/>
        <v>1</v>
      </c>
      <c r="AJ19" s="179">
        <f>COUNTIFS('เข้าร่วมพิธี+ไม่เข้า'!K:K,12,'เข้าร่วมพิธี+ไม่เข้า'!F:F,B19,'เข้าร่วมพิธี+ไม่เข้า'!L:L,"ประสงค์เข้าร่วมพิธีฯ")</f>
        <v>0</v>
      </c>
      <c r="AK19" s="179">
        <f>COUNTIFS('เข้าร่วมพิธี+ไม่เข้า'!K:K,12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AL19" s="224">
        <f t="shared" si="11"/>
        <v>0</v>
      </c>
      <c r="AM19" s="179">
        <f>COUNTIFS('เข้าร่วมพิธี+ไม่เข้า'!J:J,13,'เข้าร่วมพิธี+ไม่เข้า'!E:E,B19,'เข้าร่วมพิธี+ไม่เข้า'!L:L,"ประสงค์เข้าร่วมพิธีฯ")</f>
        <v>0</v>
      </c>
      <c r="AN19" s="179">
        <f>COUNTIFS('เข้าร่วมพิธี+ไม่เข้า'!J:J,13,'เข้าร่วมพิธี+ไม่เข้า'!E:E,B19,'เข้าร่วมพิธี+ไม่เข้า'!L:L,"ไม่ประสงค์เข้าร่วมพิธีฯ โดยจะติดต่อรับด้วยตนเอง")</f>
        <v>0</v>
      </c>
      <c r="AO19" s="224">
        <f t="shared" si="12"/>
        <v>0</v>
      </c>
      <c r="AP19" s="179">
        <f>COUNTIFS('เข้าร่วมพิธี+ไม่เข้า'!K:K,14,'เข้าร่วมพิธี+ไม่เข้า'!F:F,B19,'เข้าร่วมพิธี+ไม่เข้า'!L:L,"ประสงค์เข้าร่วมพิธีฯ")</f>
        <v>0</v>
      </c>
      <c r="AQ19" s="179">
        <f>COUNTIFS('เข้าร่วมพิธี+ไม่เข้า'!K:K,14,'เข้าร่วมพิธี+ไม่เข้า'!F:F,B19,'เข้าร่วมพิธี+ไม่เข้า'!L:L,"ไม่ประสงค์เข้าร่วมพิธีฯ โดยจะติดต่อรับด้วยตนเอง")</f>
        <v>0</v>
      </c>
      <c r="AR19" s="224">
        <f t="shared" si="13"/>
        <v>0</v>
      </c>
      <c r="AS19" s="228">
        <f t="shared" si="14"/>
        <v>23</v>
      </c>
    </row>
    <row r="20" spans="1:46" x14ac:dyDescent="0.55000000000000004">
      <c r="A20" s="164">
        <v>12</v>
      </c>
      <c r="B20" s="111" t="s">
        <v>1576</v>
      </c>
      <c r="C20" s="175">
        <f>COUNTIFS('เข้าร่วมพิธี+ไม่เข้า'!K:K,1,'เข้าร่วมพิธี+ไม่เข้า'!F:F,B20,'เข้าร่วมพิธี+ไม่เข้า'!L:L,"ประสงค์เข้าร่วมพิธีฯ")</f>
        <v>0</v>
      </c>
      <c r="D20" s="175">
        <f>COUNTIFS('เข้าร่วมพิธี+ไม่เข้า'!K:K,1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E20" s="215">
        <f t="shared" si="0"/>
        <v>0</v>
      </c>
      <c r="F20" s="175">
        <f>COUNTIFS('เข้าร่วมพิธี+ไม่เข้า'!K:K,2,'เข้าร่วมพิธี+ไม่เข้า'!F:F,B20,'เข้าร่วมพิธี+ไม่เข้า'!L:L,"ประสงค์เข้าร่วมพิธีฯ")</f>
        <v>0</v>
      </c>
      <c r="G20" s="175">
        <f>COUNTIFS('เข้าร่วมพิธี+ไม่เข้า'!K:K,2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H20" s="215">
        <f t="shared" si="1"/>
        <v>0</v>
      </c>
      <c r="I20" s="175">
        <f>COUNTIFS('เข้าร่วมพิธี+ไม่เข้า'!K:K,3,'เข้าร่วมพิธี+ไม่เข้า'!F:F,B20,'เข้าร่วมพิธี+ไม่เข้า'!L:L,"ประสงค์เข้าร่วมพิธีฯ")</f>
        <v>1</v>
      </c>
      <c r="J20" s="175">
        <f>COUNTIFS('เข้าร่วมพิธี+ไม่เข้า'!K:K,3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K20" s="215">
        <f t="shared" si="2"/>
        <v>1</v>
      </c>
      <c r="L20" s="175">
        <f>COUNTIFS('เข้าร่วมพิธี+ไม่เข้า'!K:K,4,'เข้าร่วมพิธี+ไม่เข้า'!F:F,B20,'เข้าร่วมพิธี+ไม่เข้า'!L:L,"ประสงค์เข้าร่วมพิธีฯ")</f>
        <v>0</v>
      </c>
      <c r="M20" s="175">
        <f>COUNTIFS('เข้าร่วมพิธี+ไม่เข้า'!K:K,4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N20" s="215">
        <f t="shared" si="3"/>
        <v>0</v>
      </c>
      <c r="O20" s="175">
        <f>COUNTIFS('เข้าร่วมพิธี+ไม่เข้า'!K:K,5,'เข้าร่วมพิธี+ไม่เข้า'!F:F,B20,'เข้าร่วมพิธี+ไม่เข้า'!L:L,"ประสงค์เข้าร่วมพิธีฯ")</f>
        <v>3</v>
      </c>
      <c r="P20" s="175">
        <f>COUNTIFS('เข้าร่วมพิธี+ไม่เข้า'!K:K,5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Q20" s="215">
        <f t="shared" si="4"/>
        <v>3</v>
      </c>
      <c r="R20" s="175">
        <f>COUNTIFS('เข้าร่วมพิธี+ไม่เข้า'!K:K,6,'เข้าร่วมพิธี+ไม่เข้า'!F:F,B20,'เข้าร่วมพิธี+ไม่เข้า'!L:L,"ประสงค์เข้าร่วมพิธีฯ")</f>
        <v>5</v>
      </c>
      <c r="S20" s="175">
        <f>COUNTIFS('เข้าร่วมพิธี+ไม่เข้า'!K:K,6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T20" s="215">
        <f t="shared" si="5"/>
        <v>5</v>
      </c>
      <c r="U20" s="176">
        <f>COUNTIFS('เข้าร่วมพิธี+ไม่เข้า'!K:K,7,'เข้าร่วมพิธี+ไม่เข้า'!F:F,B20,'เข้าร่วมพิธี+ไม่เข้า'!L:L,"ประสงค์เข้าร่วมพิธีฯ")</f>
        <v>0</v>
      </c>
      <c r="V20" s="176">
        <f>COUNTIFS('เข้าร่วมพิธี+ไม่เข้า'!K:K,7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W20" s="218">
        <f t="shared" si="6"/>
        <v>0</v>
      </c>
      <c r="X20" s="176">
        <f>COUNTIFS('เข้าร่วมพิธี+ไม่เข้า'!K:K,8,'เข้าร่วมพิธี+ไม่เข้า'!F:F,B20,'เข้าร่วมพิธี+ไม่เข้า'!L:L,"ประสงค์เข้าร่วมพิธีฯ")</f>
        <v>0</v>
      </c>
      <c r="Y20" s="176">
        <f>COUNTIFS('เข้าร่วมพิธี+ไม่เข้า'!K:K,8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Z20" s="218">
        <f t="shared" si="7"/>
        <v>0</v>
      </c>
      <c r="AA20" s="175">
        <f>COUNTIFS('เข้าร่วมพิธี+ไม่เข้า'!K:K,9,'เข้าร่วมพิธี+ไม่เข้า'!F:F,B20,'เข้าร่วมพิธี+ไม่เข้า'!L:L,"ประสงค์เข้าร่วมพิธีฯ")</f>
        <v>0</v>
      </c>
      <c r="AB20" s="175">
        <f>COUNTIFS('เข้าร่วมพิธี+ไม่เข้า'!K:K,9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AC20" s="215">
        <f t="shared" si="8"/>
        <v>0</v>
      </c>
      <c r="AD20" s="175">
        <f>COUNTIFS('เข้าร่วมพิธี+ไม่เข้า'!L:L,10,'เข้าร่วมพิธี+ไม่เข้า'!G:G,B20,'เข้าร่วมพิธี+ไม่เข้า'!L:L,"ประสงค์เข้าร่วมพิธีฯ")</f>
        <v>0</v>
      </c>
      <c r="AE20" s="175">
        <f>COUNTIFS('เข้าร่วมพิธี+ไม่เข้า'!L:L,10,'เข้าร่วมพิธี+ไม่เข้า'!G:G,B20,'เข้าร่วมพิธี+ไม่เข้า'!L:L,"ไม่ประสงค์เข้าร่วมพิธีฯ โดยจะติดต่อรับด้วยตนเอง")</f>
        <v>0</v>
      </c>
      <c r="AF20" s="215">
        <f t="shared" si="9"/>
        <v>0</v>
      </c>
      <c r="AG20" s="175">
        <f>COUNTIFS('เข้าร่วมพิธี+ไม่เข้า'!K:K,11,'เข้าร่วมพิธี+ไม่เข้า'!F:F,B20,'เข้าร่วมพิธี+ไม่เข้า'!L:L,"ประสงค์เข้าร่วมพิธีฯ")</f>
        <v>0</v>
      </c>
      <c r="AH20" s="175">
        <f>COUNTIFS('เข้าร่วมพิธี+ไม่เข้า'!K:K,11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AI20" s="215">
        <f t="shared" si="10"/>
        <v>0</v>
      </c>
      <c r="AJ20" s="175">
        <f>COUNTIFS('เข้าร่วมพิธี+ไม่เข้า'!K:K,12,'เข้าร่วมพิธี+ไม่เข้า'!F:F,B20,'เข้าร่วมพิธี+ไม่เข้า'!L:L,"ประสงค์เข้าร่วมพิธีฯ")</f>
        <v>0</v>
      </c>
      <c r="AK20" s="175">
        <f>COUNTIFS('เข้าร่วมพิธี+ไม่เข้า'!K:K,12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AL20" s="215">
        <f t="shared" si="11"/>
        <v>0</v>
      </c>
      <c r="AM20" s="175">
        <f>COUNTIFS('เข้าร่วมพิธี+ไม่เข้า'!J:J,13,'เข้าร่วมพิธี+ไม่เข้า'!E:E,B20,'เข้าร่วมพิธี+ไม่เข้า'!L:L,"ประสงค์เข้าร่วมพิธีฯ")</f>
        <v>0</v>
      </c>
      <c r="AN20" s="175">
        <f>COUNTIFS('เข้าร่วมพิธี+ไม่เข้า'!J:J,13,'เข้าร่วมพิธี+ไม่เข้า'!E:E,B20,'เข้าร่วมพิธี+ไม่เข้า'!L:L,"ไม่ประสงค์เข้าร่วมพิธีฯ โดยจะติดต่อรับด้วยตนเอง")</f>
        <v>0</v>
      </c>
      <c r="AO20" s="215">
        <f t="shared" si="12"/>
        <v>0</v>
      </c>
      <c r="AP20" s="175">
        <f>COUNTIFS('เข้าร่วมพิธี+ไม่เข้า'!K:K,14,'เข้าร่วมพิธี+ไม่เข้า'!F:F,B20,'เข้าร่วมพิธี+ไม่เข้า'!L:L,"ประสงค์เข้าร่วมพิธีฯ")</f>
        <v>0</v>
      </c>
      <c r="AQ20" s="175">
        <f>COUNTIFS('เข้าร่วมพิธี+ไม่เข้า'!K:K,14,'เข้าร่วมพิธี+ไม่เข้า'!F:F,B20,'เข้าร่วมพิธี+ไม่เข้า'!L:L,"ไม่ประสงค์เข้าร่วมพิธีฯ โดยจะติดต่อรับด้วยตนเอง")</f>
        <v>0</v>
      </c>
      <c r="AR20" s="215">
        <f t="shared" si="13"/>
        <v>0</v>
      </c>
      <c r="AS20" s="226">
        <f t="shared" si="14"/>
        <v>9</v>
      </c>
    </row>
    <row r="21" spans="1:46" x14ac:dyDescent="0.55000000000000004">
      <c r="A21" s="164">
        <v>13</v>
      </c>
      <c r="B21" s="111" t="s">
        <v>1579</v>
      </c>
      <c r="C21" s="175">
        <f>COUNTIFS('เข้าร่วมพิธี+ไม่เข้า'!K:K,1,'เข้าร่วมพิธี+ไม่เข้า'!F:F,B21,'เข้าร่วมพิธี+ไม่เข้า'!L:L,"ประสงค์เข้าร่วมพิธีฯ")</f>
        <v>0</v>
      </c>
      <c r="D21" s="175">
        <f>COUNTIFS('เข้าร่วมพิธี+ไม่เข้า'!K:K,1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E21" s="215">
        <f t="shared" si="0"/>
        <v>0</v>
      </c>
      <c r="F21" s="175">
        <f>COUNTIFS('เข้าร่วมพิธี+ไม่เข้า'!K:K,2,'เข้าร่วมพิธี+ไม่เข้า'!F:F,B21,'เข้าร่วมพิธี+ไม่เข้า'!L:L,"ประสงค์เข้าร่วมพิธีฯ")</f>
        <v>0</v>
      </c>
      <c r="G21" s="175">
        <f>COUNTIFS('เข้าร่วมพิธี+ไม่เข้า'!K:K,2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H21" s="215">
        <f t="shared" si="1"/>
        <v>0</v>
      </c>
      <c r="I21" s="175">
        <f>COUNTIFS('เข้าร่วมพิธี+ไม่เข้า'!K:K,3,'เข้าร่วมพิธี+ไม่เข้า'!F:F,B21,'เข้าร่วมพิธี+ไม่เข้า'!L:L,"ประสงค์เข้าร่วมพิธีฯ")</f>
        <v>0</v>
      </c>
      <c r="J21" s="175">
        <f>COUNTIFS('เข้าร่วมพิธี+ไม่เข้า'!K:K,3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K21" s="215">
        <f t="shared" si="2"/>
        <v>0</v>
      </c>
      <c r="L21" s="175">
        <f>COUNTIFS('เข้าร่วมพิธี+ไม่เข้า'!K:K,4,'เข้าร่วมพิธี+ไม่เข้า'!F:F,B21,'เข้าร่วมพิธี+ไม่เข้า'!L:L,"ประสงค์เข้าร่วมพิธีฯ")</f>
        <v>0</v>
      </c>
      <c r="M21" s="175">
        <f>COUNTIFS('เข้าร่วมพิธี+ไม่เข้า'!K:K,4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N21" s="215">
        <f t="shared" si="3"/>
        <v>0</v>
      </c>
      <c r="O21" s="175">
        <f>COUNTIFS('เข้าร่วมพิธี+ไม่เข้า'!K:K,5,'เข้าร่วมพิธี+ไม่เข้า'!F:F,B21,'เข้าร่วมพิธี+ไม่เข้า'!L:L,"ประสงค์เข้าร่วมพิธีฯ")</f>
        <v>0</v>
      </c>
      <c r="P21" s="175">
        <f>COUNTIFS('เข้าร่วมพิธี+ไม่เข้า'!K:K,5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Q21" s="215">
        <f t="shared" si="4"/>
        <v>0</v>
      </c>
      <c r="R21" s="175">
        <f>COUNTIFS('เข้าร่วมพิธี+ไม่เข้า'!K:K,6,'เข้าร่วมพิธี+ไม่เข้า'!F:F,B21,'เข้าร่วมพิธี+ไม่เข้า'!L:L,"ประสงค์เข้าร่วมพิธีฯ")</f>
        <v>0</v>
      </c>
      <c r="S21" s="175">
        <f>COUNTIFS('เข้าร่วมพิธี+ไม่เข้า'!K:K,6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T21" s="215">
        <f t="shared" si="5"/>
        <v>0</v>
      </c>
      <c r="U21" s="176">
        <f>COUNTIFS('เข้าร่วมพิธี+ไม่เข้า'!K:K,7,'เข้าร่วมพิธี+ไม่เข้า'!F:F,B21,'เข้าร่วมพิธี+ไม่เข้า'!L:L,"ประสงค์เข้าร่วมพิธีฯ")</f>
        <v>0</v>
      </c>
      <c r="V21" s="176">
        <f>COUNTIFS('เข้าร่วมพิธี+ไม่เข้า'!K:K,7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W21" s="218">
        <f t="shared" si="6"/>
        <v>0</v>
      </c>
      <c r="X21" s="176">
        <f>COUNTIFS('เข้าร่วมพิธี+ไม่เข้า'!K:K,8,'เข้าร่วมพิธี+ไม่เข้า'!F:F,B21,'เข้าร่วมพิธี+ไม่เข้า'!L:L,"ประสงค์เข้าร่วมพิธีฯ")</f>
        <v>0</v>
      </c>
      <c r="Y21" s="176">
        <f>COUNTIFS('เข้าร่วมพิธี+ไม่เข้า'!K:K,8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Z21" s="218">
        <f t="shared" si="7"/>
        <v>0</v>
      </c>
      <c r="AA21" s="175">
        <f>COUNTIFS('เข้าร่วมพิธี+ไม่เข้า'!K:K,9,'เข้าร่วมพิธี+ไม่เข้า'!F:F,B21,'เข้าร่วมพิธี+ไม่เข้า'!L:L,"ประสงค์เข้าร่วมพิธีฯ")</f>
        <v>0</v>
      </c>
      <c r="AB21" s="175">
        <f>COUNTIFS('เข้าร่วมพิธี+ไม่เข้า'!K:K,9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AC21" s="215">
        <f t="shared" si="8"/>
        <v>0</v>
      </c>
      <c r="AD21" s="175">
        <f>COUNTIFS('เข้าร่วมพิธี+ไม่เข้า'!L:L,10,'เข้าร่วมพิธี+ไม่เข้า'!G:G,B21,'เข้าร่วมพิธี+ไม่เข้า'!L:L,"ประสงค์เข้าร่วมพิธีฯ")</f>
        <v>0</v>
      </c>
      <c r="AE21" s="175">
        <f>COUNTIFS('เข้าร่วมพิธี+ไม่เข้า'!L:L,10,'เข้าร่วมพิธี+ไม่เข้า'!G:G,B21,'เข้าร่วมพิธี+ไม่เข้า'!L:L,"ไม่ประสงค์เข้าร่วมพิธีฯ โดยจะติดต่อรับด้วยตนเอง")</f>
        <v>0</v>
      </c>
      <c r="AF21" s="215">
        <f t="shared" si="9"/>
        <v>0</v>
      </c>
      <c r="AG21" s="175">
        <f>COUNTIFS('เข้าร่วมพิธี+ไม่เข้า'!K:K,11,'เข้าร่วมพิธี+ไม่เข้า'!F:F,B21,'เข้าร่วมพิธี+ไม่เข้า'!L:L,"ประสงค์เข้าร่วมพิธีฯ")</f>
        <v>0</v>
      </c>
      <c r="AH21" s="175">
        <f>COUNTIFS('เข้าร่วมพิธี+ไม่เข้า'!K:K,11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AI21" s="215">
        <f t="shared" si="10"/>
        <v>0</v>
      </c>
      <c r="AJ21" s="175">
        <f>COUNTIFS('เข้าร่วมพิธี+ไม่เข้า'!K:K,12,'เข้าร่วมพิธี+ไม่เข้า'!F:F,B21,'เข้าร่วมพิธี+ไม่เข้า'!L:L,"ประสงค์เข้าร่วมพิธีฯ")</f>
        <v>0</v>
      </c>
      <c r="AK21" s="175">
        <f>COUNTIFS('เข้าร่วมพิธี+ไม่เข้า'!K:K,12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AL21" s="215">
        <f t="shared" si="11"/>
        <v>0</v>
      </c>
      <c r="AM21" s="175">
        <f>COUNTIFS('เข้าร่วมพิธี+ไม่เข้า'!J:J,13,'เข้าร่วมพิธี+ไม่เข้า'!E:E,B21,'เข้าร่วมพิธี+ไม่เข้า'!L:L,"ประสงค์เข้าร่วมพิธีฯ")</f>
        <v>0</v>
      </c>
      <c r="AN21" s="175">
        <f>COUNTIFS('เข้าร่วมพิธี+ไม่เข้า'!J:J,13,'เข้าร่วมพิธี+ไม่เข้า'!E:E,B21,'เข้าร่วมพิธี+ไม่เข้า'!L:L,"ไม่ประสงค์เข้าร่วมพิธีฯ โดยจะติดต่อรับด้วยตนเอง")</f>
        <v>0</v>
      </c>
      <c r="AO21" s="215">
        <f t="shared" si="12"/>
        <v>0</v>
      </c>
      <c r="AP21" s="175">
        <f>COUNTIFS('เข้าร่วมพิธี+ไม่เข้า'!K:K,14,'เข้าร่วมพิธี+ไม่เข้า'!F:F,B21,'เข้าร่วมพิธี+ไม่เข้า'!L:L,"ประสงค์เข้าร่วมพิธีฯ")</f>
        <v>0</v>
      </c>
      <c r="AQ21" s="175">
        <f>COUNTIFS('เข้าร่วมพิธี+ไม่เข้า'!K:K,14,'เข้าร่วมพิธี+ไม่เข้า'!F:F,B21,'เข้าร่วมพิธี+ไม่เข้า'!L:L,"ไม่ประสงค์เข้าร่วมพิธีฯ โดยจะติดต่อรับด้วยตนเอง")</f>
        <v>0</v>
      </c>
      <c r="AR21" s="215">
        <f t="shared" si="13"/>
        <v>0</v>
      </c>
      <c r="AS21" s="226">
        <f t="shared" si="14"/>
        <v>0</v>
      </c>
    </row>
    <row r="22" spans="1:46" x14ac:dyDescent="0.55000000000000004">
      <c r="A22" s="164">
        <v>14</v>
      </c>
      <c r="B22" s="111" t="s">
        <v>1582</v>
      </c>
      <c r="C22" s="175">
        <f>COUNTIFS('เข้าร่วมพิธี+ไม่เข้า'!K:K,1,'เข้าร่วมพิธี+ไม่เข้า'!F:F,B22,'เข้าร่วมพิธี+ไม่เข้า'!L:L,"ประสงค์เข้าร่วมพิธีฯ")</f>
        <v>1</v>
      </c>
      <c r="D22" s="175">
        <f>COUNTIFS('เข้าร่วมพิธี+ไม่เข้า'!K:K,1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E22" s="215">
        <f t="shared" si="0"/>
        <v>1</v>
      </c>
      <c r="F22" s="175">
        <f>COUNTIFS('เข้าร่วมพิธี+ไม่เข้า'!K:K,2,'เข้าร่วมพิธี+ไม่เข้า'!F:F,B22,'เข้าร่วมพิธี+ไม่เข้า'!L:L,"ประสงค์เข้าร่วมพิธีฯ")</f>
        <v>0</v>
      </c>
      <c r="G22" s="175">
        <f>COUNTIFS('เข้าร่วมพิธี+ไม่เข้า'!K:K,2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H22" s="215">
        <f t="shared" si="1"/>
        <v>0</v>
      </c>
      <c r="I22" s="175">
        <f>COUNTIFS('เข้าร่วมพิธี+ไม่เข้า'!K:K,3,'เข้าร่วมพิธี+ไม่เข้า'!F:F,B22,'เข้าร่วมพิธี+ไม่เข้า'!L:L,"ประสงค์เข้าร่วมพิธีฯ")</f>
        <v>0</v>
      </c>
      <c r="J22" s="175">
        <f>COUNTIFS('เข้าร่วมพิธี+ไม่เข้า'!K:K,3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K22" s="215">
        <f t="shared" si="2"/>
        <v>0</v>
      </c>
      <c r="L22" s="175">
        <f>COUNTIFS('เข้าร่วมพิธี+ไม่เข้า'!K:K,4,'เข้าร่วมพิธี+ไม่เข้า'!F:F,B22,'เข้าร่วมพิธี+ไม่เข้า'!L:L,"ประสงค์เข้าร่วมพิธีฯ")</f>
        <v>1</v>
      </c>
      <c r="M22" s="175">
        <f>COUNTIFS('เข้าร่วมพิธี+ไม่เข้า'!K:K,4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N22" s="215">
        <f t="shared" si="3"/>
        <v>1</v>
      </c>
      <c r="O22" s="175">
        <f>COUNTIFS('เข้าร่วมพิธี+ไม่เข้า'!K:K,5,'เข้าร่วมพิธี+ไม่เข้า'!F:F,B22,'เข้าร่วมพิธี+ไม่เข้า'!L:L,"ประสงค์เข้าร่วมพิธีฯ")</f>
        <v>1</v>
      </c>
      <c r="P22" s="175">
        <f>COUNTIFS('เข้าร่วมพิธี+ไม่เข้า'!K:K,5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Q22" s="215">
        <f t="shared" si="4"/>
        <v>1</v>
      </c>
      <c r="R22" s="175">
        <f>COUNTIFS('เข้าร่วมพิธี+ไม่เข้า'!K:K,6,'เข้าร่วมพิธี+ไม่เข้า'!F:F,B22,'เข้าร่วมพิธี+ไม่เข้า'!L:L,"ประสงค์เข้าร่วมพิธีฯ")</f>
        <v>1</v>
      </c>
      <c r="S22" s="175">
        <f>COUNTIFS('เข้าร่วมพิธี+ไม่เข้า'!K:K,6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T22" s="215">
        <f t="shared" si="5"/>
        <v>1</v>
      </c>
      <c r="U22" s="176">
        <f>COUNTIFS('เข้าร่วมพิธี+ไม่เข้า'!K:K,7,'เข้าร่วมพิธี+ไม่เข้า'!F:F,B22,'เข้าร่วมพิธี+ไม่เข้า'!L:L,"ประสงค์เข้าร่วมพิธีฯ")</f>
        <v>0</v>
      </c>
      <c r="V22" s="176">
        <f>COUNTIFS('เข้าร่วมพิธี+ไม่เข้า'!K:K,7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W22" s="218">
        <f t="shared" si="6"/>
        <v>0</v>
      </c>
      <c r="X22" s="176">
        <f>COUNTIFS('เข้าร่วมพิธี+ไม่เข้า'!K:K,8,'เข้าร่วมพิธี+ไม่เข้า'!F:F,B22,'เข้าร่วมพิธี+ไม่เข้า'!L:L,"ประสงค์เข้าร่วมพิธีฯ")</f>
        <v>1</v>
      </c>
      <c r="Y22" s="176">
        <f>COUNTIFS('เข้าร่วมพิธี+ไม่เข้า'!K:K,8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Z22" s="218">
        <f t="shared" si="7"/>
        <v>1</v>
      </c>
      <c r="AA22" s="175">
        <f>COUNTIFS('เข้าร่วมพิธี+ไม่เข้า'!K:K,9,'เข้าร่วมพิธี+ไม่เข้า'!F:F,B22,'เข้าร่วมพิธี+ไม่เข้า'!L:L,"ประสงค์เข้าร่วมพิธีฯ")</f>
        <v>0</v>
      </c>
      <c r="AB22" s="175">
        <f>COUNTIFS('เข้าร่วมพิธี+ไม่เข้า'!K:K,9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AC22" s="215">
        <f t="shared" si="8"/>
        <v>0</v>
      </c>
      <c r="AD22" s="175">
        <f>COUNTIFS('เข้าร่วมพิธี+ไม่เข้า'!L:L,10,'เข้าร่วมพิธี+ไม่เข้า'!G:G,B22,'เข้าร่วมพิธี+ไม่เข้า'!L:L,"ประสงค์เข้าร่วมพิธีฯ")</f>
        <v>0</v>
      </c>
      <c r="AE22" s="175">
        <f>COUNTIFS('เข้าร่วมพิธี+ไม่เข้า'!L:L,10,'เข้าร่วมพิธี+ไม่เข้า'!G:G,B22,'เข้าร่วมพิธี+ไม่เข้า'!L:L,"ไม่ประสงค์เข้าร่วมพิธีฯ โดยจะติดต่อรับด้วยตนเอง")</f>
        <v>0</v>
      </c>
      <c r="AF22" s="215">
        <f t="shared" si="9"/>
        <v>0</v>
      </c>
      <c r="AG22" s="175">
        <f>COUNTIFS('เข้าร่วมพิธี+ไม่เข้า'!K:K,11,'เข้าร่วมพิธี+ไม่เข้า'!F:F,B22,'เข้าร่วมพิธี+ไม่เข้า'!L:L,"ประสงค์เข้าร่วมพิธีฯ")</f>
        <v>2</v>
      </c>
      <c r="AH22" s="175">
        <f>COUNTIFS('เข้าร่วมพิธี+ไม่เข้า'!K:K,11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AI22" s="215">
        <f t="shared" si="10"/>
        <v>2</v>
      </c>
      <c r="AJ22" s="175">
        <f>COUNTIFS('เข้าร่วมพิธี+ไม่เข้า'!K:K,12,'เข้าร่วมพิธี+ไม่เข้า'!F:F,B22,'เข้าร่วมพิธี+ไม่เข้า'!L:L,"ประสงค์เข้าร่วมพิธีฯ")</f>
        <v>0</v>
      </c>
      <c r="AK22" s="175">
        <f>COUNTIFS('เข้าร่วมพิธี+ไม่เข้า'!K:K,12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AL22" s="215">
        <f t="shared" si="11"/>
        <v>0</v>
      </c>
      <c r="AM22" s="175">
        <f>COUNTIFS('เข้าร่วมพิธี+ไม่เข้า'!J:J,13,'เข้าร่วมพิธี+ไม่เข้า'!E:E,B22,'เข้าร่วมพิธี+ไม่เข้า'!L:L,"ประสงค์เข้าร่วมพิธีฯ")</f>
        <v>0</v>
      </c>
      <c r="AN22" s="175">
        <f>COUNTIFS('เข้าร่วมพิธี+ไม่เข้า'!J:J,13,'เข้าร่วมพิธี+ไม่เข้า'!E:E,B22,'เข้าร่วมพิธี+ไม่เข้า'!L:L,"ไม่ประสงค์เข้าร่วมพิธีฯ โดยจะติดต่อรับด้วยตนเอง")</f>
        <v>0</v>
      </c>
      <c r="AO22" s="215">
        <f t="shared" si="12"/>
        <v>0</v>
      </c>
      <c r="AP22" s="175">
        <f>COUNTIFS('เข้าร่วมพิธี+ไม่เข้า'!K:K,14,'เข้าร่วมพิธี+ไม่เข้า'!F:F,B22,'เข้าร่วมพิธี+ไม่เข้า'!L:L,"ประสงค์เข้าร่วมพิธีฯ")</f>
        <v>0</v>
      </c>
      <c r="AQ22" s="175">
        <f>COUNTIFS('เข้าร่วมพิธี+ไม่เข้า'!K:K,14,'เข้าร่วมพิธี+ไม่เข้า'!F:F,B22,'เข้าร่วมพิธี+ไม่เข้า'!L:L,"ไม่ประสงค์เข้าร่วมพิธีฯ โดยจะติดต่อรับด้วยตนเอง")</f>
        <v>0</v>
      </c>
      <c r="AR22" s="215">
        <f t="shared" si="13"/>
        <v>0</v>
      </c>
      <c r="AS22" s="226">
        <f t="shared" si="14"/>
        <v>7</v>
      </c>
    </row>
    <row r="23" spans="1:46" x14ac:dyDescent="0.55000000000000004">
      <c r="A23" s="164">
        <v>15</v>
      </c>
      <c r="B23" s="111" t="s">
        <v>1585</v>
      </c>
      <c r="C23" s="175">
        <f>COUNTIFS('เข้าร่วมพิธี+ไม่เข้า'!K:K,1,'เข้าร่วมพิธี+ไม่เข้า'!F:F,B23,'เข้าร่วมพิธี+ไม่เข้า'!L:L,"ประสงค์เข้าร่วมพิธีฯ")</f>
        <v>0</v>
      </c>
      <c r="D23" s="175">
        <f>COUNTIFS('เข้าร่วมพิธี+ไม่เข้า'!K:K,1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E23" s="215">
        <f t="shared" si="0"/>
        <v>0</v>
      </c>
      <c r="F23" s="175">
        <f>COUNTIFS('เข้าร่วมพิธี+ไม่เข้า'!K:K,2,'เข้าร่วมพิธี+ไม่เข้า'!F:F,B23,'เข้าร่วมพิธี+ไม่เข้า'!L:L,"ประสงค์เข้าร่วมพิธีฯ")</f>
        <v>1</v>
      </c>
      <c r="G23" s="175">
        <f>COUNTIFS('เข้าร่วมพิธี+ไม่เข้า'!K:K,2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H23" s="215">
        <f t="shared" si="1"/>
        <v>1</v>
      </c>
      <c r="I23" s="175">
        <f>COUNTIFS('เข้าร่วมพิธี+ไม่เข้า'!K:K,3,'เข้าร่วมพิธี+ไม่เข้า'!F:F,B23,'เข้าร่วมพิธี+ไม่เข้า'!L:L,"ประสงค์เข้าร่วมพิธีฯ")</f>
        <v>3</v>
      </c>
      <c r="J23" s="175">
        <f>COUNTIFS('เข้าร่วมพิธี+ไม่เข้า'!K:K,3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K23" s="215">
        <f t="shared" si="2"/>
        <v>3</v>
      </c>
      <c r="L23" s="175">
        <f>COUNTIFS('เข้าร่วมพิธี+ไม่เข้า'!K:K,4,'เข้าร่วมพิธี+ไม่เข้า'!F:F,B23,'เข้าร่วมพิธี+ไม่เข้า'!L:L,"ประสงค์เข้าร่วมพิธีฯ")</f>
        <v>0</v>
      </c>
      <c r="M23" s="175">
        <f>COUNTIFS('เข้าร่วมพิธี+ไม่เข้า'!K:K,4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N23" s="215">
        <f t="shared" si="3"/>
        <v>0</v>
      </c>
      <c r="O23" s="175">
        <f>COUNTIFS('เข้าร่วมพิธี+ไม่เข้า'!K:K,5,'เข้าร่วมพิธี+ไม่เข้า'!F:F,B23,'เข้าร่วมพิธี+ไม่เข้า'!L:L,"ประสงค์เข้าร่วมพิธีฯ")</f>
        <v>3</v>
      </c>
      <c r="P23" s="175">
        <f>COUNTIFS('เข้าร่วมพิธี+ไม่เข้า'!K:K,5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Q23" s="215">
        <f t="shared" si="4"/>
        <v>3</v>
      </c>
      <c r="R23" s="175">
        <f>COUNTIFS('เข้าร่วมพิธี+ไม่เข้า'!K:K,6,'เข้าร่วมพิธี+ไม่เข้า'!F:F,B23,'เข้าร่วมพิธี+ไม่เข้า'!L:L,"ประสงค์เข้าร่วมพิธีฯ")</f>
        <v>5</v>
      </c>
      <c r="S23" s="175">
        <f>COUNTIFS('เข้าร่วมพิธี+ไม่เข้า'!K:K,6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T23" s="215">
        <f t="shared" si="5"/>
        <v>5</v>
      </c>
      <c r="U23" s="176">
        <f>COUNTIFS('เข้าร่วมพิธี+ไม่เข้า'!K:K,7,'เข้าร่วมพิธี+ไม่เข้า'!F:F,B23,'เข้าร่วมพิธี+ไม่เข้า'!L:L,"ประสงค์เข้าร่วมพิธีฯ")</f>
        <v>0</v>
      </c>
      <c r="V23" s="176">
        <f>COUNTIFS('เข้าร่วมพิธี+ไม่เข้า'!K:K,7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W23" s="218">
        <f t="shared" si="6"/>
        <v>0</v>
      </c>
      <c r="X23" s="176">
        <f>COUNTIFS('เข้าร่วมพิธี+ไม่เข้า'!K:K,8,'เข้าร่วมพิธี+ไม่เข้า'!F:F,B23,'เข้าร่วมพิธี+ไม่เข้า'!L:L,"ประสงค์เข้าร่วมพิธีฯ")</f>
        <v>0</v>
      </c>
      <c r="Y23" s="176">
        <f>COUNTIFS('เข้าร่วมพิธี+ไม่เข้า'!K:K,8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Z23" s="218">
        <f t="shared" si="7"/>
        <v>0</v>
      </c>
      <c r="AA23" s="175">
        <f>COUNTIFS('เข้าร่วมพิธี+ไม่เข้า'!K:K,9,'เข้าร่วมพิธี+ไม่เข้า'!F:F,B23,'เข้าร่วมพิธี+ไม่เข้า'!L:L,"ประสงค์เข้าร่วมพิธีฯ")</f>
        <v>0</v>
      </c>
      <c r="AB23" s="175">
        <f>COUNTIFS('เข้าร่วมพิธี+ไม่เข้า'!K:K,9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AC23" s="215">
        <f t="shared" si="8"/>
        <v>0</v>
      </c>
      <c r="AD23" s="175">
        <f>COUNTIFS('เข้าร่วมพิธี+ไม่เข้า'!L:L,10,'เข้าร่วมพิธี+ไม่เข้า'!G:G,B23,'เข้าร่วมพิธี+ไม่เข้า'!L:L,"ประสงค์เข้าร่วมพิธีฯ")</f>
        <v>0</v>
      </c>
      <c r="AE23" s="175">
        <f>COUNTIFS('เข้าร่วมพิธี+ไม่เข้า'!L:L,10,'เข้าร่วมพิธี+ไม่เข้า'!G:G,B23,'เข้าร่วมพิธี+ไม่เข้า'!L:L,"ไม่ประสงค์เข้าร่วมพิธีฯ โดยจะติดต่อรับด้วยตนเอง")</f>
        <v>0</v>
      </c>
      <c r="AF23" s="215">
        <f t="shared" si="9"/>
        <v>0</v>
      </c>
      <c r="AG23" s="175">
        <f>COUNTIFS('เข้าร่วมพิธี+ไม่เข้า'!K:K,11,'เข้าร่วมพิธี+ไม่เข้า'!F:F,B23,'เข้าร่วมพิธี+ไม่เข้า'!L:L,"ประสงค์เข้าร่วมพิธีฯ")</f>
        <v>0</v>
      </c>
      <c r="AH23" s="175">
        <f>COUNTIFS('เข้าร่วมพิธี+ไม่เข้า'!K:K,11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AI23" s="215">
        <f t="shared" si="10"/>
        <v>0</v>
      </c>
      <c r="AJ23" s="175">
        <f>COUNTIFS('เข้าร่วมพิธี+ไม่เข้า'!K:K,12,'เข้าร่วมพิธี+ไม่เข้า'!F:F,B23,'เข้าร่วมพิธี+ไม่เข้า'!L:L,"ประสงค์เข้าร่วมพิธีฯ")</f>
        <v>0</v>
      </c>
      <c r="AK23" s="175">
        <f>COUNTIFS('เข้าร่วมพิธี+ไม่เข้า'!K:K,12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AL23" s="215">
        <f t="shared" si="11"/>
        <v>0</v>
      </c>
      <c r="AM23" s="175">
        <f>COUNTIFS('เข้าร่วมพิธี+ไม่เข้า'!J:J,13,'เข้าร่วมพิธี+ไม่เข้า'!E:E,B23,'เข้าร่วมพิธี+ไม่เข้า'!L:L,"ประสงค์เข้าร่วมพิธีฯ")</f>
        <v>0</v>
      </c>
      <c r="AN23" s="175">
        <f>COUNTIFS('เข้าร่วมพิธี+ไม่เข้า'!J:J,13,'เข้าร่วมพิธี+ไม่เข้า'!E:E,B23,'เข้าร่วมพิธี+ไม่เข้า'!L:L,"ไม่ประสงค์เข้าร่วมพิธีฯ โดยจะติดต่อรับด้วยตนเอง")</f>
        <v>0</v>
      </c>
      <c r="AO23" s="215">
        <f t="shared" si="12"/>
        <v>0</v>
      </c>
      <c r="AP23" s="175">
        <f>COUNTIFS('เข้าร่วมพิธี+ไม่เข้า'!K:K,14,'เข้าร่วมพิธี+ไม่เข้า'!F:F,B23,'เข้าร่วมพิธี+ไม่เข้า'!L:L,"ประสงค์เข้าร่วมพิธีฯ")</f>
        <v>0</v>
      </c>
      <c r="AQ23" s="175">
        <f>COUNTIFS('เข้าร่วมพิธี+ไม่เข้า'!K:K,14,'เข้าร่วมพิธี+ไม่เข้า'!F:F,B23,'เข้าร่วมพิธี+ไม่เข้า'!L:L,"ไม่ประสงค์เข้าร่วมพิธีฯ โดยจะติดต่อรับด้วยตนเอง")</f>
        <v>0</v>
      </c>
      <c r="AR23" s="215">
        <f t="shared" si="13"/>
        <v>0</v>
      </c>
      <c r="AS23" s="226">
        <f t="shared" si="14"/>
        <v>12</v>
      </c>
    </row>
    <row r="24" spans="1:46" x14ac:dyDescent="0.55000000000000004">
      <c r="A24" s="164">
        <v>16</v>
      </c>
      <c r="B24" s="111" t="s">
        <v>1588</v>
      </c>
      <c r="C24" s="175">
        <f>COUNTIFS('เข้าร่วมพิธี+ไม่เข้า'!K:K,1,'เข้าร่วมพิธี+ไม่เข้า'!F:F,B24,'เข้าร่วมพิธี+ไม่เข้า'!L:L,"ประสงค์เข้าร่วมพิธีฯ")</f>
        <v>0</v>
      </c>
      <c r="D24" s="175">
        <f>COUNTIFS('เข้าร่วมพิธี+ไม่เข้า'!K:K,1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E24" s="215">
        <f t="shared" si="0"/>
        <v>0</v>
      </c>
      <c r="F24" s="175">
        <f>COUNTIFS('เข้าร่วมพิธี+ไม่เข้า'!K:K,2,'เข้าร่วมพิธี+ไม่เข้า'!F:F,B24,'เข้าร่วมพิธี+ไม่เข้า'!L:L,"ประสงค์เข้าร่วมพิธีฯ")</f>
        <v>0</v>
      </c>
      <c r="G24" s="175">
        <f>COUNTIFS('เข้าร่วมพิธี+ไม่เข้า'!K:K,2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H24" s="215">
        <f t="shared" si="1"/>
        <v>0</v>
      </c>
      <c r="I24" s="175">
        <f>COUNTIFS('เข้าร่วมพิธี+ไม่เข้า'!K:K,3,'เข้าร่วมพิธี+ไม่เข้า'!F:F,B24,'เข้าร่วมพิธี+ไม่เข้า'!L:L,"ประสงค์เข้าร่วมพิธีฯ")</f>
        <v>0</v>
      </c>
      <c r="J24" s="175">
        <f>COUNTIFS('เข้าร่วมพิธี+ไม่เข้า'!K:K,3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K24" s="215">
        <f t="shared" si="2"/>
        <v>0</v>
      </c>
      <c r="L24" s="175">
        <f>COUNTIFS('เข้าร่วมพิธี+ไม่เข้า'!K:K,4,'เข้าร่วมพิธี+ไม่เข้า'!F:F,B24,'เข้าร่วมพิธี+ไม่เข้า'!L:L,"ประสงค์เข้าร่วมพิธีฯ")</f>
        <v>1</v>
      </c>
      <c r="M24" s="175">
        <f>COUNTIFS('เข้าร่วมพิธี+ไม่เข้า'!K:K,4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N24" s="215">
        <f t="shared" si="3"/>
        <v>1</v>
      </c>
      <c r="O24" s="175">
        <f>COUNTIFS('เข้าร่วมพิธี+ไม่เข้า'!K:K,5,'เข้าร่วมพิธี+ไม่เข้า'!F:F,B24,'เข้าร่วมพิธี+ไม่เข้า'!L:L,"ประสงค์เข้าร่วมพิธีฯ")</f>
        <v>0</v>
      </c>
      <c r="P24" s="175">
        <f>COUNTIFS('เข้าร่วมพิธี+ไม่เข้า'!K:K,5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Q24" s="215">
        <f t="shared" si="4"/>
        <v>0</v>
      </c>
      <c r="R24" s="175">
        <f>COUNTIFS('เข้าร่วมพิธี+ไม่เข้า'!K:K,6,'เข้าร่วมพิธี+ไม่เข้า'!F:F,B24,'เข้าร่วมพิธี+ไม่เข้า'!L:L,"ประสงค์เข้าร่วมพิธีฯ")</f>
        <v>0</v>
      </c>
      <c r="S24" s="175">
        <f>COUNTIFS('เข้าร่วมพิธี+ไม่เข้า'!K:K,6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T24" s="215">
        <f t="shared" si="5"/>
        <v>0</v>
      </c>
      <c r="U24" s="176">
        <f>COUNTIFS('เข้าร่วมพิธี+ไม่เข้า'!K:K,7,'เข้าร่วมพิธี+ไม่เข้า'!F:F,B24,'เข้าร่วมพิธี+ไม่เข้า'!L:L,"ประสงค์เข้าร่วมพิธีฯ")</f>
        <v>0</v>
      </c>
      <c r="V24" s="176">
        <f>COUNTIFS('เข้าร่วมพิธี+ไม่เข้า'!K:K,7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W24" s="218">
        <f t="shared" si="6"/>
        <v>0</v>
      </c>
      <c r="X24" s="176">
        <f>COUNTIFS('เข้าร่วมพิธี+ไม่เข้า'!K:K,8,'เข้าร่วมพิธี+ไม่เข้า'!F:F,B24,'เข้าร่วมพิธี+ไม่เข้า'!L:L,"ประสงค์เข้าร่วมพิธีฯ")</f>
        <v>1</v>
      </c>
      <c r="Y24" s="176">
        <f>COUNTIFS('เข้าร่วมพิธี+ไม่เข้า'!K:K,8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Z24" s="218">
        <f t="shared" si="7"/>
        <v>1</v>
      </c>
      <c r="AA24" s="175">
        <f>COUNTIFS('เข้าร่วมพิธี+ไม่เข้า'!K:K,9,'เข้าร่วมพิธี+ไม่เข้า'!F:F,B24,'เข้าร่วมพิธี+ไม่เข้า'!L:L,"ประสงค์เข้าร่วมพิธีฯ")</f>
        <v>0</v>
      </c>
      <c r="AB24" s="175">
        <f>COUNTIFS('เข้าร่วมพิธี+ไม่เข้า'!K:K,9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AC24" s="215">
        <f t="shared" si="8"/>
        <v>0</v>
      </c>
      <c r="AD24" s="175">
        <f>COUNTIFS('เข้าร่วมพิธี+ไม่เข้า'!L:L,10,'เข้าร่วมพิธี+ไม่เข้า'!G:G,B24,'เข้าร่วมพิธี+ไม่เข้า'!L:L,"ประสงค์เข้าร่วมพิธีฯ")</f>
        <v>0</v>
      </c>
      <c r="AE24" s="175">
        <f>COUNTIFS('เข้าร่วมพิธี+ไม่เข้า'!L:L,10,'เข้าร่วมพิธี+ไม่เข้า'!G:G,B24,'เข้าร่วมพิธี+ไม่เข้า'!L:L,"ไม่ประสงค์เข้าร่วมพิธีฯ โดยจะติดต่อรับด้วยตนเอง")</f>
        <v>0</v>
      </c>
      <c r="AF24" s="215">
        <f t="shared" si="9"/>
        <v>0</v>
      </c>
      <c r="AG24" s="175">
        <f>COUNTIFS('เข้าร่วมพิธี+ไม่เข้า'!K:K,11,'เข้าร่วมพิธี+ไม่เข้า'!F:F,B24,'เข้าร่วมพิธี+ไม่เข้า'!L:L,"ประสงค์เข้าร่วมพิธีฯ")</f>
        <v>0</v>
      </c>
      <c r="AH24" s="175">
        <f>COUNTIFS('เข้าร่วมพิธี+ไม่เข้า'!K:K,11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AI24" s="215">
        <f t="shared" si="10"/>
        <v>0</v>
      </c>
      <c r="AJ24" s="175">
        <f>COUNTIFS('เข้าร่วมพิธี+ไม่เข้า'!K:K,12,'เข้าร่วมพิธี+ไม่เข้า'!F:F,B24,'เข้าร่วมพิธี+ไม่เข้า'!L:L,"ประสงค์เข้าร่วมพิธีฯ")</f>
        <v>0</v>
      </c>
      <c r="AK24" s="175">
        <f>COUNTIFS('เข้าร่วมพิธี+ไม่เข้า'!K:K,12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AL24" s="215">
        <f t="shared" si="11"/>
        <v>0</v>
      </c>
      <c r="AM24" s="175">
        <f>COUNTIFS('เข้าร่วมพิธี+ไม่เข้า'!J:J,13,'เข้าร่วมพิธี+ไม่เข้า'!E:E,B24,'เข้าร่วมพิธี+ไม่เข้า'!L:L,"ประสงค์เข้าร่วมพิธีฯ")</f>
        <v>0</v>
      </c>
      <c r="AN24" s="175">
        <f>COUNTIFS('เข้าร่วมพิธี+ไม่เข้า'!J:J,13,'เข้าร่วมพิธี+ไม่เข้า'!E:E,B24,'เข้าร่วมพิธี+ไม่เข้า'!L:L,"ไม่ประสงค์เข้าร่วมพิธีฯ โดยจะติดต่อรับด้วยตนเอง")</f>
        <v>0</v>
      </c>
      <c r="AO24" s="215">
        <f t="shared" si="12"/>
        <v>0</v>
      </c>
      <c r="AP24" s="175">
        <f>COUNTIFS('เข้าร่วมพิธี+ไม่เข้า'!K:K,14,'เข้าร่วมพิธี+ไม่เข้า'!F:F,B24,'เข้าร่วมพิธี+ไม่เข้า'!L:L,"ประสงค์เข้าร่วมพิธีฯ")</f>
        <v>0</v>
      </c>
      <c r="AQ24" s="175">
        <f>COUNTIFS('เข้าร่วมพิธี+ไม่เข้า'!K:K,14,'เข้าร่วมพิธี+ไม่เข้า'!F:F,B24,'เข้าร่วมพิธี+ไม่เข้า'!L:L,"ไม่ประสงค์เข้าร่วมพิธีฯ โดยจะติดต่อรับด้วยตนเอง")</f>
        <v>0</v>
      </c>
      <c r="AR24" s="215">
        <f t="shared" si="13"/>
        <v>0</v>
      </c>
      <c r="AS24" s="226">
        <f t="shared" si="14"/>
        <v>2</v>
      </c>
    </row>
    <row r="25" spans="1:46" x14ac:dyDescent="0.55000000000000004">
      <c r="A25" s="164">
        <v>17</v>
      </c>
      <c r="B25" s="111" t="s">
        <v>1591</v>
      </c>
      <c r="C25" s="175">
        <f>COUNTIFS('เข้าร่วมพิธี+ไม่เข้า'!K:K,1,'เข้าร่วมพิธี+ไม่เข้า'!F:F,B25,'เข้าร่วมพิธี+ไม่เข้า'!L:L,"ประสงค์เข้าร่วมพิธีฯ")</f>
        <v>0</v>
      </c>
      <c r="D25" s="175">
        <f>COUNTIFS('เข้าร่วมพิธี+ไม่เข้า'!K:K,1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E25" s="215">
        <f t="shared" si="0"/>
        <v>0</v>
      </c>
      <c r="F25" s="175">
        <f>COUNTIFS('เข้าร่วมพิธี+ไม่เข้า'!K:K,2,'เข้าร่วมพิธี+ไม่เข้า'!F:F,B25,'เข้าร่วมพิธี+ไม่เข้า'!L:L,"ประสงค์เข้าร่วมพิธีฯ")</f>
        <v>0</v>
      </c>
      <c r="G25" s="175">
        <f>COUNTIFS('เข้าร่วมพิธี+ไม่เข้า'!K:K,2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H25" s="215">
        <f t="shared" si="1"/>
        <v>0</v>
      </c>
      <c r="I25" s="175">
        <f>COUNTIFS('เข้าร่วมพิธี+ไม่เข้า'!K:K,3,'เข้าร่วมพิธี+ไม่เข้า'!F:F,B25,'เข้าร่วมพิธี+ไม่เข้า'!L:L,"ประสงค์เข้าร่วมพิธีฯ")</f>
        <v>0</v>
      </c>
      <c r="J25" s="175">
        <f>COUNTIFS('เข้าร่วมพิธี+ไม่เข้า'!K:K,3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K25" s="215">
        <f t="shared" si="2"/>
        <v>0</v>
      </c>
      <c r="L25" s="175">
        <f>COUNTIFS('เข้าร่วมพิธี+ไม่เข้า'!K:K,4,'เข้าร่วมพิธี+ไม่เข้า'!F:F,B25,'เข้าร่วมพิธี+ไม่เข้า'!L:L,"ประสงค์เข้าร่วมพิธีฯ")</f>
        <v>0</v>
      </c>
      <c r="M25" s="175">
        <f>COUNTIFS('เข้าร่วมพิธี+ไม่เข้า'!K:K,4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N25" s="215">
        <f t="shared" si="3"/>
        <v>0</v>
      </c>
      <c r="O25" s="175">
        <f>COUNTIFS('เข้าร่วมพิธี+ไม่เข้า'!K:K,5,'เข้าร่วมพิธี+ไม่เข้า'!F:F,B25,'เข้าร่วมพิธี+ไม่เข้า'!L:L,"ประสงค์เข้าร่วมพิธีฯ")</f>
        <v>0</v>
      </c>
      <c r="P25" s="175">
        <f>COUNTIFS('เข้าร่วมพิธี+ไม่เข้า'!K:K,5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Q25" s="215">
        <f t="shared" si="4"/>
        <v>0</v>
      </c>
      <c r="R25" s="175">
        <f>COUNTIFS('เข้าร่วมพิธี+ไม่เข้า'!K:K,6,'เข้าร่วมพิธี+ไม่เข้า'!F:F,B25,'เข้าร่วมพิธี+ไม่เข้า'!L:L,"ประสงค์เข้าร่วมพิธีฯ")</f>
        <v>0</v>
      </c>
      <c r="S25" s="175">
        <f>COUNTIFS('เข้าร่วมพิธี+ไม่เข้า'!K:K,6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T25" s="215">
        <f t="shared" si="5"/>
        <v>0</v>
      </c>
      <c r="U25" s="176">
        <f>COUNTIFS('เข้าร่วมพิธี+ไม่เข้า'!K:K,7,'เข้าร่วมพิธี+ไม่เข้า'!F:F,B25,'เข้าร่วมพิธี+ไม่เข้า'!L:L,"ประสงค์เข้าร่วมพิธีฯ")</f>
        <v>0</v>
      </c>
      <c r="V25" s="176">
        <f>COUNTIFS('เข้าร่วมพิธี+ไม่เข้า'!K:K,7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W25" s="218">
        <f t="shared" si="6"/>
        <v>0</v>
      </c>
      <c r="X25" s="176">
        <f>COUNTIFS('เข้าร่วมพิธี+ไม่เข้า'!K:K,8,'เข้าร่วมพิธี+ไม่เข้า'!F:F,B25,'เข้าร่วมพิธี+ไม่เข้า'!L:L,"ประสงค์เข้าร่วมพิธีฯ")</f>
        <v>4</v>
      </c>
      <c r="Y25" s="176">
        <f>COUNTIFS('เข้าร่วมพิธี+ไม่เข้า'!K:K,8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Z25" s="218">
        <f t="shared" si="7"/>
        <v>4</v>
      </c>
      <c r="AA25" s="175">
        <f>COUNTIFS('เข้าร่วมพิธี+ไม่เข้า'!K:K,9,'เข้าร่วมพิธี+ไม่เข้า'!F:F,B25,'เข้าร่วมพิธี+ไม่เข้า'!L:L,"ประสงค์เข้าร่วมพิธีฯ")</f>
        <v>0</v>
      </c>
      <c r="AB25" s="175">
        <f>COUNTIFS('เข้าร่วมพิธี+ไม่เข้า'!K:K,9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AC25" s="215">
        <f t="shared" si="8"/>
        <v>0</v>
      </c>
      <c r="AD25" s="175">
        <f>COUNTIFS('เข้าร่วมพิธี+ไม่เข้า'!L:L,10,'เข้าร่วมพิธี+ไม่เข้า'!G:G,B25,'เข้าร่วมพิธี+ไม่เข้า'!L:L,"ประสงค์เข้าร่วมพิธีฯ")</f>
        <v>0</v>
      </c>
      <c r="AE25" s="175">
        <f>COUNTIFS('เข้าร่วมพิธี+ไม่เข้า'!L:L,10,'เข้าร่วมพิธี+ไม่เข้า'!G:G,B25,'เข้าร่วมพิธี+ไม่เข้า'!L:L,"ไม่ประสงค์เข้าร่วมพิธีฯ โดยจะติดต่อรับด้วยตนเอง")</f>
        <v>0</v>
      </c>
      <c r="AF25" s="215">
        <f t="shared" si="9"/>
        <v>0</v>
      </c>
      <c r="AG25" s="175">
        <f>COUNTIFS('เข้าร่วมพิธี+ไม่เข้า'!K:K,11,'เข้าร่วมพิธี+ไม่เข้า'!F:F,B25,'เข้าร่วมพิธี+ไม่เข้า'!L:L,"ประสงค์เข้าร่วมพิธีฯ")</f>
        <v>0</v>
      </c>
      <c r="AH25" s="175">
        <f>COUNTIFS('เข้าร่วมพิธี+ไม่เข้า'!K:K,11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AI25" s="215">
        <f t="shared" si="10"/>
        <v>0</v>
      </c>
      <c r="AJ25" s="175">
        <f>COUNTIFS('เข้าร่วมพิธี+ไม่เข้า'!K:K,12,'เข้าร่วมพิธี+ไม่เข้า'!F:F,B25,'เข้าร่วมพิธี+ไม่เข้า'!L:L,"ประสงค์เข้าร่วมพิธีฯ")</f>
        <v>0</v>
      </c>
      <c r="AK25" s="175">
        <f>COUNTIFS('เข้าร่วมพิธี+ไม่เข้า'!K:K,12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AL25" s="215">
        <f t="shared" si="11"/>
        <v>0</v>
      </c>
      <c r="AM25" s="175">
        <f>COUNTIFS('เข้าร่วมพิธี+ไม่เข้า'!J:J,13,'เข้าร่วมพิธี+ไม่เข้า'!E:E,B25,'เข้าร่วมพิธี+ไม่เข้า'!L:L,"ประสงค์เข้าร่วมพิธีฯ")</f>
        <v>0</v>
      </c>
      <c r="AN25" s="175">
        <f>COUNTIFS('เข้าร่วมพิธี+ไม่เข้า'!J:J,13,'เข้าร่วมพิธี+ไม่เข้า'!E:E,B25,'เข้าร่วมพิธี+ไม่เข้า'!L:L,"ไม่ประสงค์เข้าร่วมพิธีฯ โดยจะติดต่อรับด้วยตนเอง")</f>
        <v>0</v>
      </c>
      <c r="AO25" s="215">
        <f t="shared" si="12"/>
        <v>0</v>
      </c>
      <c r="AP25" s="175">
        <f>COUNTIFS('เข้าร่วมพิธี+ไม่เข้า'!K:K,14,'เข้าร่วมพิธี+ไม่เข้า'!F:F,B25,'เข้าร่วมพิธี+ไม่เข้า'!L:L,"ประสงค์เข้าร่วมพิธีฯ")</f>
        <v>0</v>
      </c>
      <c r="AQ25" s="175">
        <f>COUNTIFS('เข้าร่วมพิธี+ไม่เข้า'!K:K,14,'เข้าร่วมพิธี+ไม่เข้า'!F:F,B25,'เข้าร่วมพิธี+ไม่เข้า'!L:L,"ไม่ประสงค์เข้าร่วมพิธีฯ โดยจะติดต่อรับด้วยตนเอง")</f>
        <v>0</v>
      </c>
      <c r="AR25" s="215">
        <f t="shared" si="13"/>
        <v>0</v>
      </c>
      <c r="AS25" s="226">
        <f t="shared" si="14"/>
        <v>4</v>
      </c>
    </row>
    <row r="26" spans="1:46" x14ac:dyDescent="0.55000000000000004">
      <c r="A26" s="164">
        <v>18</v>
      </c>
      <c r="B26" s="111" t="s">
        <v>1594</v>
      </c>
      <c r="C26" s="175">
        <f>COUNTIFS('เข้าร่วมพิธี+ไม่เข้า'!K:K,1,'เข้าร่วมพิธี+ไม่เข้า'!F:F,B26,'เข้าร่วมพิธี+ไม่เข้า'!L:L,"ประสงค์เข้าร่วมพิธีฯ")</f>
        <v>0</v>
      </c>
      <c r="D26" s="175">
        <f>COUNTIFS('เข้าร่วมพิธี+ไม่เข้า'!K:K,1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E26" s="215">
        <f t="shared" si="0"/>
        <v>0</v>
      </c>
      <c r="F26" s="175">
        <f>COUNTIFS('เข้าร่วมพิธี+ไม่เข้า'!K:K,2,'เข้าร่วมพิธี+ไม่เข้า'!F:F,B26,'เข้าร่วมพิธี+ไม่เข้า'!L:L,"ประสงค์เข้าร่วมพิธีฯ")</f>
        <v>0</v>
      </c>
      <c r="G26" s="175">
        <f>COUNTIFS('เข้าร่วมพิธี+ไม่เข้า'!K:K,2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H26" s="215">
        <f t="shared" si="1"/>
        <v>0</v>
      </c>
      <c r="I26" s="175">
        <f>COUNTIFS('เข้าร่วมพิธี+ไม่เข้า'!K:K,3,'เข้าร่วมพิธี+ไม่เข้า'!F:F,B26,'เข้าร่วมพิธี+ไม่เข้า'!L:L,"ประสงค์เข้าร่วมพิธีฯ")</f>
        <v>0</v>
      </c>
      <c r="J26" s="175">
        <f>COUNTIFS('เข้าร่วมพิธี+ไม่เข้า'!K:K,3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K26" s="215">
        <f t="shared" si="2"/>
        <v>0</v>
      </c>
      <c r="L26" s="175">
        <f>COUNTIFS('เข้าร่วมพิธี+ไม่เข้า'!K:K,4,'เข้าร่วมพิธี+ไม่เข้า'!F:F,B26,'เข้าร่วมพิธี+ไม่เข้า'!L:L,"ประสงค์เข้าร่วมพิธีฯ")</f>
        <v>0</v>
      </c>
      <c r="M26" s="175">
        <f>COUNTIFS('เข้าร่วมพิธี+ไม่เข้า'!K:K,4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N26" s="215">
        <f t="shared" si="3"/>
        <v>0</v>
      </c>
      <c r="O26" s="175">
        <f>COUNTIFS('เข้าร่วมพิธี+ไม่เข้า'!K:K,5,'เข้าร่วมพิธี+ไม่เข้า'!F:F,B26,'เข้าร่วมพิธี+ไม่เข้า'!L:L,"ประสงค์เข้าร่วมพิธีฯ")</f>
        <v>0</v>
      </c>
      <c r="P26" s="175">
        <f>COUNTIFS('เข้าร่วมพิธี+ไม่เข้า'!K:K,5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Q26" s="215">
        <f t="shared" si="4"/>
        <v>0</v>
      </c>
      <c r="R26" s="175">
        <f>COUNTIFS('เข้าร่วมพิธี+ไม่เข้า'!K:K,6,'เข้าร่วมพิธี+ไม่เข้า'!F:F,B26,'เข้าร่วมพิธี+ไม่เข้า'!L:L,"ประสงค์เข้าร่วมพิธีฯ")</f>
        <v>0</v>
      </c>
      <c r="S26" s="175">
        <f>COUNTIFS('เข้าร่วมพิธี+ไม่เข้า'!K:K,6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T26" s="215">
        <f t="shared" si="5"/>
        <v>0</v>
      </c>
      <c r="U26" s="176">
        <f>COUNTIFS('เข้าร่วมพิธี+ไม่เข้า'!K:K,7,'เข้าร่วมพิธี+ไม่เข้า'!F:F,B26,'เข้าร่วมพิธี+ไม่เข้า'!L:L,"ประสงค์เข้าร่วมพิธีฯ")</f>
        <v>1</v>
      </c>
      <c r="V26" s="176">
        <f>COUNTIFS('เข้าร่วมพิธี+ไม่เข้า'!K:K,7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W26" s="218">
        <f t="shared" si="6"/>
        <v>1</v>
      </c>
      <c r="X26" s="176">
        <f>COUNTIFS('เข้าร่วมพิธี+ไม่เข้า'!K:K,8,'เข้าร่วมพิธี+ไม่เข้า'!F:F,B26,'เข้าร่วมพิธี+ไม่เข้า'!L:L,"ประสงค์เข้าร่วมพิธีฯ")</f>
        <v>1</v>
      </c>
      <c r="Y26" s="176">
        <f>COUNTIFS('เข้าร่วมพิธี+ไม่เข้า'!K:K,8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Z26" s="218">
        <f t="shared" si="7"/>
        <v>1</v>
      </c>
      <c r="AA26" s="175">
        <f>COUNTIFS('เข้าร่วมพิธี+ไม่เข้า'!K:K,9,'เข้าร่วมพิธี+ไม่เข้า'!F:F,B26,'เข้าร่วมพิธี+ไม่เข้า'!L:L,"ประสงค์เข้าร่วมพิธีฯ")</f>
        <v>0</v>
      </c>
      <c r="AB26" s="175">
        <f>COUNTIFS('เข้าร่วมพิธี+ไม่เข้า'!K:K,9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AC26" s="215">
        <f t="shared" si="8"/>
        <v>0</v>
      </c>
      <c r="AD26" s="175">
        <f>COUNTIFS('เข้าร่วมพิธี+ไม่เข้า'!L:L,10,'เข้าร่วมพิธี+ไม่เข้า'!G:G,B26,'เข้าร่วมพิธี+ไม่เข้า'!L:L,"ประสงค์เข้าร่วมพิธีฯ")</f>
        <v>0</v>
      </c>
      <c r="AE26" s="175">
        <f>COUNTIFS('เข้าร่วมพิธี+ไม่เข้า'!L:L,10,'เข้าร่วมพิธี+ไม่เข้า'!G:G,B26,'เข้าร่วมพิธี+ไม่เข้า'!L:L,"ไม่ประสงค์เข้าร่วมพิธีฯ โดยจะติดต่อรับด้วยตนเอง")</f>
        <v>0</v>
      </c>
      <c r="AF26" s="215">
        <f t="shared" si="9"/>
        <v>0</v>
      </c>
      <c r="AG26" s="175">
        <f>COUNTIFS('เข้าร่วมพิธี+ไม่เข้า'!K:K,11,'เข้าร่วมพิธี+ไม่เข้า'!F:F,B26,'เข้าร่วมพิธี+ไม่เข้า'!L:L,"ประสงค์เข้าร่วมพิธีฯ")</f>
        <v>0</v>
      </c>
      <c r="AH26" s="175">
        <f>COUNTIFS('เข้าร่วมพิธี+ไม่เข้า'!K:K,11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AI26" s="215">
        <f t="shared" si="10"/>
        <v>0</v>
      </c>
      <c r="AJ26" s="175">
        <f>COUNTIFS('เข้าร่วมพิธี+ไม่เข้า'!K:K,12,'เข้าร่วมพิธี+ไม่เข้า'!F:F,B26,'เข้าร่วมพิธี+ไม่เข้า'!L:L,"ประสงค์เข้าร่วมพิธีฯ")</f>
        <v>0</v>
      </c>
      <c r="AK26" s="175">
        <f>COUNTIFS('เข้าร่วมพิธี+ไม่เข้า'!K:K,12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AL26" s="215">
        <f t="shared" si="11"/>
        <v>0</v>
      </c>
      <c r="AM26" s="175">
        <f>COUNTIFS('เข้าร่วมพิธี+ไม่เข้า'!J:J,13,'เข้าร่วมพิธี+ไม่เข้า'!E:E,B26,'เข้าร่วมพิธี+ไม่เข้า'!L:L,"ประสงค์เข้าร่วมพิธีฯ")</f>
        <v>0</v>
      </c>
      <c r="AN26" s="175">
        <f>COUNTIFS('เข้าร่วมพิธี+ไม่เข้า'!J:J,13,'เข้าร่วมพิธี+ไม่เข้า'!E:E,B26,'เข้าร่วมพิธี+ไม่เข้า'!L:L,"ไม่ประสงค์เข้าร่วมพิธีฯ โดยจะติดต่อรับด้วยตนเอง")</f>
        <v>0</v>
      </c>
      <c r="AO26" s="215">
        <f t="shared" si="12"/>
        <v>0</v>
      </c>
      <c r="AP26" s="175">
        <f>COUNTIFS('เข้าร่วมพิธี+ไม่เข้า'!K:K,14,'เข้าร่วมพิธี+ไม่เข้า'!F:F,B26,'เข้าร่วมพิธี+ไม่เข้า'!L:L,"ประสงค์เข้าร่วมพิธีฯ")</f>
        <v>0</v>
      </c>
      <c r="AQ26" s="175">
        <f>COUNTIFS('เข้าร่วมพิธี+ไม่เข้า'!K:K,14,'เข้าร่วมพิธี+ไม่เข้า'!F:F,B26,'เข้าร่วมพิธี+ไม่เข้า'!L:L,"ไม่ประสงค์เข้าร่วมพิธีฯ โดยจะติดต่อรับด้วยตนเอง")</f>
        <v>0</v>
      </c>
      <c r="AR26" s="215">
        <f t="shared" si="13"/>
        <v>0</v>
      </c>
      <c r="AS26" s="226">
        <f t="shared" si="14"/>
        <v>2</v>
      </c>
    </row>
    <row r="27" spans="1:46" x14ac:dyDescent="0.55000000000000004">
      <c r="A27" s="164">
        <v>19</v>
      </c>
      <c r="B27" s="111" t="s">
        <v>1597</v>
      </c>
      <c r="C27" s="175">
        <f>COUNTIFS('เข้าร่วมพิธี+ไม่เข้า'!K:K,1,'เข้าร่วมพิธี+ไม่เข้า'!F:F,B27,'เข้าร่วมพิธี+ไม่เข้า'!L:L,"ประสงค์เข้าร่วมพิธีฯ")</f>
        <v>0</v>
      </c>
      <c r="D27" s="175">
        <f>COUNTIFS('เข้าร่วมพิธี+ไม่เข้า'!K:K,1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E27" s="215">
        <f t="shared" si="0"/>
        <v>0</v>
      </c>
      <c r="F27" s="175">
        <f>COUNTIFS('เข้าร่วมพิธี+ไม่เข้า'!K:K,2,'เข้าร่วมพิธี+ไม่เข้า'!F:F,B27,'เข้าร่วมพิธี+ไม่เข้า'!L:L,"ประสงค์เข้าร่วมพิธีฯ")</f>
        <v>0</v>
      </c>
      <c r="G27" s="175">
        <f>COUNTIFS('เข้าร่วมพิธี+ไม่เข้า'!K:K,2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H27" s="215">
        <f t="shared" si="1"/>
        <v>0</v>
      </c>
      <c r="I27" s="175">
        <f>COUNTIFS('เข้าร่วมพิธี+ไม่เข้า'!K:K,3,'เข้าร่วมพิธี+ไม่เข้า'!F:F,B27,'เข้าร่วมพิธี+ไม่เข้า'!L:L,"ประสงค์เข้าร่วมพิธีฯ")</f>
        <v>0</v>
      </c>
      <c r="J27" s="175">
        <f>COUNTIFS('เข้าร่วมพิธี+ไม่เข้า'!K:K,3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K27" s="215">
        <f t="shared" si="2"/>
        <v>0</v>
      </c>
      <c r="L27" s="175">
        <f>COUNTIFS('เข้าร่วมพิธี+ไม่เข้า'!K:K,4,'เข้าร่วมพิธี+ไม่เข้า'!F:F,B27,'เข้าร่วมพิธี+ไม่เข้า'!L:L,"ประสงค์เข้าร่วมพิธีฯ")</f>
        <v>2</v>
      </c>
      <c r="M27" s="175">
        <f>COUNTIFS('เข้าร่วมพิธี+ไม่เข้า'!K:K,4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N27" s="215">
        <f t="shared" si="3"/>
        <v>2</v>
      </c>
      <c r="O27" s="175">
        <f>COUNTIFS('เข้าร่วมพิธี+ไม่เข้า'!K:K,5,'เข้าร่วมพิธี+ไม่เข้า'!F:F,B27,'เข้าร่วมพิธี+ไม่เข้า'!L:L,"ประสงค์เข้าร่วมพิธีฯ")</f>
        <v>0</v>
      </c>
      <c r="P27" s="175">
        <f>COUNTIFS('เข้าร่วมพิธี+ไม่เข้า'!K:K,5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Q27" s="215">
        <f t="shared" si="4"/>
        <v>0</v>
      </c>
      <c r="R27" s="175">
        <f>COUNTIFS('เข้าร่วมพิธี+ไม่เข้า'!K:K,6,'เข้าร่วมพิธี+ไม่เข้า'!F:F,B27,'เข้าร่วมพิธี+ไม่เข้า'!L:L,"ประสงค์เข้าร่วมพิธีฯ")</f>
        <v>0</v>
      </c>
      <c r="S27" s="175">
        <f>COUNTIFS('เข้าร่วมพิธี+ไม่เข้า'!K:K,6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T27" s="215">
        <f t="shared" si="5"/>
        <v>0</v>
      </c>
      <c r="U27" s="176">
        <f>COUNTIFS('เข้าร่วมพิธี+ไม่เข้า'!K:K,7,'เข้าร่วมพิธี+ไม่เข้า'!F:F,B27,'เข้าร่วมพิธี+ไม่เข้า'!L:L,"ประสงค์เข้าร่วมพิธีฯ")</f>
        <v>0</v>
      </c>
      <c r="V27" s="176">
        <f>COUNTIFS('เข้าร่วมพิธี+ไม่เข้า'!K:K,7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W27" s="218">
        <f t="shared" si="6"/>
        <v>0</v>
      </c>
      <c r="X27" s="176">
        <f>COUNTIFS('เข้าร่วมพิธี+ไม่เข้า'!K:K,8,'เข้าร่วมพิธี+ไม่เข้า'!F:F,B27,'เข้าร่วมพิธี+ไม่เข้า'!L:L,"ประสงค์เข้าร่วมพิธีฯ")</f>
        <v>1</v>
      </c>
      <c r="Y27" s="176">
        <f>COUNTIFS('เข้าร่วมพิธี+ไม่เข้า'!K:K,8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Z27" s="218">
        <f t="shared" si="7"/>
        <v>1</v>
      </c>
      <c r="AA27" s="175">
        <f>COUNTIFS('เข้าร่วมพิธี+ไม่เข้า'!K:K,9,'เข้าร่วมพิธี+ไม่เข้า'!F:F,B27,'เข้าร่วมพิธี+ไม่เข้า'!L:L,"ประสงค์เข้าร่วมพิธีฯ")</f>
        <v>0</v>
      </c>
      <c r="AB27" s="175">
        <f>COUNTIFS('เข้าร่วมพิธี+ไม่เข้า'!K:K,9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AC27" s="215">
        <f t="shared" si="8"/>
        <v>0</v>
      </c>
      <c r="AD27" s="175">
        <f>COUNTIFS('เข้าร่วมพิธี+ไม่เข้า'!L:L,10,'เข้าร่วมพิธี+ไม่เข้า'!G:G,B27,'เข้าร่วมพิธี+ไม่เข้า'!L:L,"ประสงค์เข้าร่วมพิธีฯ")</f>
        <v>0</v>
      </c>
      <c r="AE27" s="175">
        <f>COUNTIFS('เข้าร่วมพิธี+ไม่เข้า'!L:L,10,'เข้าร่วมพิธี+ไม่เข้า'!G:G,B27,'เข้าร่วมพิธี+ไม่เข้า'!L:L,"ไม่ประสงค์เข้าร่วมพิธีฯ โดยจะติดต่อรับด้วยตนเอง")</f>
        <v>0</v>
      </c>
      <c r="AF27" s="215">
        <f t="shared" si="9"/>
        <v>0</v>
      </c>
      <c r="AG27" s="175">
        <f>COUNTIFS('เข้าร่วมพิธี+ไม่เข้า'!K:K,11,'เข้าร่วมพิธี+ไม่เข้า'!F:F,B27,'เข้าร่วมพิธี+ไม่เข้า'!L:L,"ประสงค์เข้าร่วมพิธีฯ")</f>
        <v>0</v>
      </c>
      <c r="AH27" s="175">
        <f>COUNTIFS('เข้าร่วมพิธี+ไม่เข้า'!K:K,11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AI27" s="215">
        <f t="shared" si="10"/>
        <v>0</v>
      </c>
      <c r="AJ27" s="175">
        <f>COUNTIFS('เข้าร่วมพิธี+ไม่เข้า'!K:K,12,'เข้าร่วมพิธี+ไม่เข้า'!F:F,B27,'เข้าร่วมพิธี+ไม่เข้า'!L:L,"ประสงค์เข้าร่วมพิธีฯ")</f>
        <v>0</v>
      </c>
      <c r="AK27" s="175">
        <f>COUNTIFS('เข้าร่วมพิธี+ไม่เข้า'!K:K,12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AL27" s="215">
        <f t="shared" si="11"/>
        <v>0</v>
      </c>
      <c r="AM27" s="175">
        <f>COUNTIFS('เข้าร่วมพิธี+ไม่เข้า'!J:J,13,'เข้าร่วมพิธี+ไม่เข้า'!E:E,B27,'เข้าร่วมพิธี+ไม่เข้า'!L:L,"ประสงค์เข้าร่วมพิธีฯ")</f>
        <v>0</v>
      </c>
      <c r="AN27" s="175">
        <f>COUNTIFS('เข้าร่วมพิธี+ไม่เข้า'!J:J,13,'เข้าร่วมพิธี+ไม่เข้า'!E:E,B27,'เข้าร่วมพิธี+ไม่เข้า'!L:L,"ไม่ประสงค์เข้าร่วมพิธีฯ โดยจะติดต่อรับด้วยตนเอง")</f>
        <v>0</v>
      </c>
      <c r="AO27" s="215">
        <f t="shared" si="12"/>
        <v>0</v>
      </c>
      <c r="AP27" s="175">
        <f>COUNTIFS('เข้าร่วมพิธี+ไม่เข้า'!K:K,14,'เข้าร่วมพิธี+ไม่เข้า'!F:F,B27,'เข้าร่วมพิธี+ไม่เข้า'!L:L,"ประสงค์เข้าร่วมพิธีฯ")</f>
        <v>0</v>
      </c>
      <c r="AQ27" s="175">
        <f>COUNTIFS('เข้าร่วมพิธี+ไม่เข้า'!K:K,14,'เข้าร่วมพิธี+ไม่เข้า'!F:F,B27,'เข้าร่วมพิธี+ไม่เข้า'!L:L,"ไม่ประสงค์เข้าร่วมพิธีฯ โดยจะติดต่อรับด้วยตนเอง")</f>
        <v>0</v>
      </c>
      <c r="AR27" s="215">
        <f t="shared" si="13"/>
        <v>0</v>
      </c>
      <c r="AS27" s="226">
        <f t="shared" si="14"/>
        <v>3</v>
      </c>
    </row>
    <row r="28" spans="1:46" x14ac:dyDescent="0.55000000000000004">
      <c r="A28" s="164">
        <v>20</v>
      </c>
      <c r="B28" s="111" t="s">
        <v>1600</v>
      </c>
      <c r="C28" s="175">
        <f>COUNTIFS('เข้าร่วมพิธี+ไม่เข้า'!K:K,1,'เข้าร่วมพิธี+ไม่เข้า'!F:F,B28,'เข้าร่วมพิธี+ไม่เข้า'!L:L,"ประสงค์เข้าร่วมพิธีฯ")</f>
        <v>0</v>
      </c>
      <c r="D28" s="175">
        <f>COUNTIFS('เข้าร่วมพิธี+ไม่เข้า'!K:K,1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E28" s="215">
        <f t="shared" si="0"/>
        <v>0</v>
      </c>
      <c r="F28" s="175">
        <f>COUNTIFS('เข้าร่วมพิธี+ไม่เข้า'!K:K,2,'เข้าร่วมพิธี+ไม่เข้า'!F:F,B28,'เข้าร่วมพิธี+ไม่เข้า'!L:L,"ประสงค์เข้าร่วมพิธีฯ")</f>
        <v>0</v>
      </c>
      <c r="G28" s="175">
        <f>COUNTIFS('เข้าร่วมพิธี+ไม่เข้า'!K:K,2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H28" s="215">
        <f t="shared" si="1"/>
        <v>0</v>
      </c>
      <c r="I28" s="175">
        <f>COUNTIFS('เข้าร่วมพิธี+ไม่เข้า'!K:K,3,'เข้าร่วมพิธี+ไม่เข้า'!F:F,B28,'เข้าร่วมพิธี+ไม่เข้า'!L:L,"ประสงค์เข้าร่วมพิธีฯ")</f>
        <v>0</v>
      </c>
      <c r="J28" s="175">
        <f>COUNTIFS('เข้าร่วมพิธี+ไม่เข้า'!K:K,3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K28" s="215">
        <f t="shared" si="2"/>
        <v>0</v>
      </c>
      <c r="L28" s="175">
        <f>COUNTIFS('เข้าร่วมพิธี+ไม่เข้า'!K:K,4,'เข้าร่วมพิธี+ไม่เข้า'!F:F,B28,'เข้าร่วมพิธี+ไม่เข้า'!L:L,"ประสงค์เข้าร่วมพิธีฯ")</f>
        <v>0</v>
      </c>
      <c r="M28" s="175">
        <f>COUNTIFS('เข้าร่วมพิธี+ไม่เข้า'!K:K,4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N28" s="215">
        <f t="shared" si="3"/>
        <v>0</v>
      </c>
      <c r="O28" s="175">
        <f>COUNTIFS('เข้าร่วมพิธี+ไม่เข้า'!K:K,5,'เข้าร่วมพิธี+ไม่เข้า'!F:F,B28,'เข้าร่วมพิธี+ไม่เข้า'!L:L,"ประสงค์เข้าร่วมพิธีฯ")</f>
        <v>0</v>
      </c>
      <c r="P28" s="175">
        <f>COUNTIFS('เข้าร่วมพิธี+ไม่เข้า'!K:K,5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Q28" s="215">
        <f t="shared" si="4"/>
        <v>0</v>
      </c>
      <c r="R28" s="175">
        <f>COUNTIFS('เข้าร่วมพิธี+ไม่เข้า'!K:K,6,'เข้าร่วมพิธี+ไม่เข้า'!F:F,B28,'เข้าร่วมพิธี+ไม่เข้า'!L:L,"ประสงค์เข้าร่วมพิธีฯ")</f>
        <v>1</v>
      </c>
      <c r="S28" s="175">
        <f>COUNTIFS('เข้าร่วมพิธี+ไม่เข้า'!K:K,6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T28" s="215">
        <f t="shared" si="5"/>
        <v>1</v>
      </c>
      <c r="U28" s="176">
        <f>COUNTIFS('เข้าร่วมพิธี+ไม่เข้า'!K:K,7,'เข้าร่วมพิธี+ไม่เข้า'!F:F,B28,'เข้าร่วมพิธี+ไม่เข้า'!L:L,"ประสงค์เข้าร่วมพิธีฯ")</f>
        <v>0</v>
      </c>
      <c r="V28" s="176">
        <f>COUNTIFS('เข้าร่วมพิธี+ไม่เข้า'!K:K,7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W28" s="218">
        <f t="shared" si="6"/>
        <v>0</v>
      </c>
      <c r="X28" s="176">
        <f>COUNTIFS('เข้าร่วมพิธี+ไม่เข้า'!K:K,8,'เข้าร่วมพิธี+ไม่เข้า'!F:F,B28,'เข้าร่วมพิธี+ไม่เข้า'!L:L,"ประสงค์เข้าร่วมพิธีฯ")</f>
        <v>2</v>
      </c>
      <c r="Y28" s="176">
        <f>COUNTIFS('เข้าร่วมพิธี+ไม่เข้า'!K:K,8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Z28" s="218">
        <f t="shared" si="7"/>
        <v>2</v>
      </c>
      <c r="AA28" s="175">
        <f>COUNTIFS('เข้าร่วมพิธี+ไม่เข้า'!K:K,9,'เข้าร่วมพิธี+ไม่เข้า'!F:F,B28,'เข้าร่วมพิธี+ไม่เข้า'!L:L,"ประสงค์เข้าร่วมพิธีฯ")</f>
        <v>0</v>
      </c>
      <c r="AB28" s="175">
        <f>COUNTIFS('เข้าร่วมพิธี+ไม่เข้า'!K:K,9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AC28" s="215">
        <f t="shared" si="8"/>
        <v>0</v>
      </c>
      <c r="AD28" s="175">
        <f>COUNTIFS('เข้าร่วมพิธี+ไม่เข้า'!L:L,10,'เข้าร่วมพิธี+ไม่เข้า'!G:G,B28,'เข้าร่วมพิธี+ไม่เข้า'!L:L,"ประสงค์เข้าร่วมพิธีฯ")</f>
        <v>0</v>
      </c>
      <c r="AE28" s="175">
        <f>COUNTIFS('เข้าร่วมพิธี+ไม่เข้า'!L:L,10,'เข้าร่วมพิธี+ไม่เข้า'!G:G,B28,'เข้าร่วมพิธี+ไม่เข้า'!L:L,"ไม่ประสงค์เข้าร่วมพิธีฯ โดยจะติดต่อรับด้วยตนเอง")</f>
        <v>0</v>
      </c>
      <c r="AF28" s="215">
        <f t="shared" si="9"/>
        <v>0</v>
      </c>
      <c r="AG28" s="175">
        <f>COUNTIFS('เข้าร่วมพิธี+ไม่เข้า'!K:K,11,'เข้าร่วมพิธี+ไม่เข้า'!F:F,B28,'เข้าร่วมพิธี+ไม่เข้า'!L:L,"ประสงค์เข้าร่วมพิธีฯ")</f>
        <v>0</v>
      </c>
      <c r="AH28" s="175">
        <f>COUNTIFS('เข้าร่วมพิธี+ไม่เข้า'!K:K,11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AI28" s="215">
        <f t="shared" si="10"/>
        <v>0</v>
      </c>
      <c r="AJ28" s="175">
        <f>COUNTIFS('เข้าร่วมพิธี+ไม่เข้า'!K:K,12,'เข้าร่วมพิธี+ไม่เข้า'!F:F,B28,'เข้าร่วมพิธี+ไม่เข้า'!L:L,"ประสงค์เข้าร่วมพิธีฯ")</f>
        <v>0</v>
      </c>
      <c r="AK28" s="175">
        <f>COUNTIFS('เข้าร่วมพิธี+ไม่เข้า'!K:K,12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AL28" s="215">
        <f t="shared" si="11"/>
        <v>0</v>
      </c>
      <c r="AM28" s="175">
        <f>COUNTIFS('เข้าร่วมพิธี+ไม่เข้า'!J:J,13,'เข้าร่วมพิธี+ไม่เข้า'!E:E,B28,'เข้าร่วมพิธี+ไม่เข้า'!L:L,"ประสงค์เข้าร่วมพิธีฯ")</f>
        <v>0</v>
      </c>
      <c r="AN28" s="175">
        <f>COUNTIFS('เข้าร่วมพิธี+ไม่เข้า'!J:J,13,'เข้าร่วมพิธี+ไม่เข้า'!E:E,B28,'เข้าร่วมพิธี+ไม่เข้า'!L:L,"ไม่ประสงค์เข้าร่วมพิธีฯ โดยจะติดต่อรับด้วยตนเอง")</f>
        <v>0</v>
      </c>
      <c r="AO28" s="215">
        <f t="shared" si="12"/>
        <v>0</v>
      </c>
      <c r="AP28" s="175">
        <f>COUNTIFS('เข้าร่วมพิธี+ไม่เข้า'!K:K,14,'เข้าร่วมพิธี+ไม่เข้า'!F:F,B28,'เข้าร่วมพิธี+ไม่เข้า'!L:L,"ประสงค์เข้าร่วมพิธีฯ")</f>
        <v>0</v>
      </c>
      <c r="AQ28" s="175">
        <f>COUNTIFS('เข้าร่วมพิธี+ไม่เข้า'!K:K,14,'เข้าร่วมพิธี+ไม่เข้า'!F:F,B28,'เข้าร่วมพิธี+ไม่เข้า'!L:L,"ไม่ประสงค์เข้าร่วมพิธีฯ โดยจะติดต่อรับด้วยตนเอง")</f>
        <v>0</v>
      </c>
      <c r="AR28" s="215">
        <f t="shared" si="13"/>
        <v>0</v>
      </c>
      <c r="AS28" s="226">
        <f t="shared" si="14"/>
        <v>3</v>
      </c>
    </row>
    <row r="29" spans="1:46" x14ac:dyDescent="0.55000000000000004">
      <c r="A29" s="164">
        <v>21</v>
      </c>
      <c r="B29" s="111" t="s">
        <v>1603</v>
      </c>
      <c r="C29" s="175">
        <f>COUNTIFS('เข้าร่วมพิธี+ไม่เข้า'!K:K,1,'เข้าร่วมพิธี+ไม่เข้า'!F:F,B29,'เข้าร่วมพิธี+ไม่เข้า'!L:L,"ประสงค์เข้าร่วมพิธีฯ")</f>
        <v>0</v>
      </c>
      <c r="D29" s="175">
        <f>COUNTIFS('เข้าร่วมพิธี+ไม่เข้า'!K:K,1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E29" s="215">
        <f t="shared" si="0"/>
        <v>0</v>
      </c>
      <c r="F29" s="175">
        <f>COUNTIFS('เข้าร่วมพิธี+ไม่เข้า'!K:K,2,'เข้าร่วมพิธี+ไม่เข้า'!F:F,B29,'เข้าร่วมพิธี+ไม่เข้า'!L:L,"ประสงค์เข้าร่วมพิธีฯ")</f>
        <v>0</v>
      </c>
      <c r="G29" s="175">
        <f>COUNTIFS('เข้าร่วมพิธี+ไม่เข้า'!K:K,2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H29" s="215">
        <f t="shared" si="1"/>
        <v>0</v>
      </c>
      <c r="I29" s="175">
        <f>COUNTIFS('เข้าร่วมพิธี+ไม่เข้า'!K:K,3,'เข้าร่วมพิธี+ไม่เข้า'!F:F,B29,'เข้าร่วมพิธี+ไม่เข้า'!L:L,"ประสงค์เข้าร่วมพิธีฯ")</f>
        <v>0</v>
      </c>
      <c r="J29" s="175">
        <f>COUNTIFS('เข้าร่วมพิธี+ไม่เข้า'!K:K,3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K29" s="215">
        <f t="shared" si="2"/>
        <v>0</v>
      </c>
      <c r="L29" s="175">
        <f>COUNTIFS('เข้าร่วมพิธี+ไม่เข้า'!K:K,4,'เข้าร่วมพิธี+ไม่เข้า'!F:F,B29,'เข้าร่วมพิธี+ไม่เข้า'!L:L,"ประสงค์เข้าร่วมพิธีฯ")</f>
        <v>0</v>
      </c>
      <c r="M29" s="175">
        <f>COUNTIFS('เข้าร่วมพิธี+ไม่เข้า'!K:K,4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N29" s="215">
        <f t="shared" si="3"/>
        <v>0</v>
      </c>
      <c r="O29" s="175">
        <f>COUNTIFS('เข้าร่วมพิธี+ไม่เข้า'!K:K,5,'เข้าร่วมพิธี+ไม่เข้า'!F:F,B29,'เข้าร่วมพิธี+ไม่เข้า'!L:L,"ประสงค์เข้าร่วมพิธีฯ")</f>
        <v>1</v>
      </c>
      <c r="P29" s="175">
        <f>COUNTIFS('เข้าร่วมพิธี+ไม่เข้า'!K:K,5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Q29" s="215">
        <f t="shared" si="4"/>
        <v>1</v>
      </c>
      <c r="R29" s="175">
        <f>COUNTIFS('เข้าร่วมพิธี+ไม่เข้า'!K:K,6,'เข้าร่วมพิธี+ไม่เข้า'!F:F,B29,'เข้าร่วมพิธี+ไม่เข้า'!L:L,"ประสงค์เข้าร่วมพิธีฯ")</f>
        <v>1</v>
      </c>
      <c r="S29" s="175">
        <f>COUNTIFS('เข้าร่วมพิธี+ไม่เข้า'!K:K,6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T29" s="215">
        <f t="shared" si="5"/>
        <v>1</v>
      </c>
      <c r="U29" s="176">
        <f>COUNTIFS('เข้าร่วมพิธี+ไม่เข้า'!K:K,7,'เข้าร่วมพิธี+ไม่เข้า'!F:F,B29,'เข้าร่วมพิธี+ไม่เข้า'!L:L,"ประสงค์เข้าร่วมพิธีฯ")</f>
        <v>2</v>
      </c>
      <c r="V29" s="176">
        <f>COUNTIFS('เข้าร่วมพิธี+ไม่เข้า'!K:K,7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W29" s="218">
        <f t="shared" si="6"/>
        <v>2</v>
      </c>
      <c r="X29" s="176">
        <f>COUNTIFS('เข้าร่วมพิธี+ไม่เข้า'!K:K,8,'เข้าร่วมพิธี+ไม่เข้า'!F:F,B29,'เข้าร่วมพิธี+ไม่เข้า'!L:L,"ประสงค์เข้าร่วมพิธีฯ")</f>
        <v>1</v>
      </c>
      <c r="Y29" s="176">
        <f>COUNTIFS('เข้าร่วมพิธี+ไม่เข้า'!K:K,8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Z29" s="218">
        <f t="shared" si="7"/>
        <v>1</v>
      </c>
      <c r="AA29" s="175">
        <f>COUNTIFS('เข้าร่วมพิธี+ไม่เข้า'!K:K,9,'เข้าร่วมพิธี+ไม่เข้า'!F:F,B29,'เข้าร่วมพิธี+ไม่เข้า'!L:L,"ประสงค์เข้าร่วมพิธีฯ")</f>
        <v>0</v>
      </c>
      <c r="AB29" s="175">
        <f>COUNTIFS('เข้าร่วมพิธี+ไม่เข้า'!K:K,9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AC29" s="215">
        <f t="shared" si="8"/>
        <v>0</v>
      </c>
      <c r="AD29" s="175">
        <f>COUNTIFS('เข้าร่วมพิธี+ไม่เข้า'!L:L,10,'เข้าร่วมพิธี+ไม่เข้า'!G:G,B29,'เข้าร่วมพิธี+ไม่เข้า'!L:L,"ประสงค์เข้าร่วมพิธีฯ")</f>
        <v>0</v>
      </c>
      <c r="AE29" s="175">
        <f>COUNTIFS('เข้าร่วมพิธี+ไม่เข้า'!L:L,10,'เข้าร่วมพิธี+ไม่เข้า'!G:G,B29,'เข้าร่วมพิธี+ไม่เข้า'!L:L,"ไม่ประสงค์เข้าร่วมพิธีฯ โดยจะติดต่อรับด้วยตนเอง")</f>
        <v>0</v>
      </c>
      <c r="AF29" s="215">
        <f t="shared" si="9"/>
        <v>0</v>
      </c>
      <c r="AG29" s="175">
        <f>COUNTIFS('เข้าร่วมพิธี+ไม่เข้า'!K:K,11,'เข้าร่วมพิธี+ไม่เข้า'!F:F,B29,'เข้าร่วมพิธี+ไม่เข้า'!L:L,"ประสงค์เข้าร่วมพิธีฯ")</f>
        <v>0</v>
      </c>
      <c r="AH29" s="175">
        <f>COUNTIFS('เข้าร่วมพิธี+ไม่เข้า'!K:K,11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AI29" s="215">
        <f t="shared" si="10"/>
        <v>0</v>
      </c>
      <c r="AJ29" s="175">
        <f>COUNTIFS('เข้าร่วมพิธี+ไม่เข้า'!K:K,12,'เข้าร่วมพิธี+ไม่เข้า'!F:F,B29,'เข้าร่วมพิธี+ไม่เข้า'!L:L,"ประสงค์เข้าร่วมพิธีฯ")</f>
        <v>0</v>
      </c>
      <c r="AK29" s="175">
        <f>COUNTIFS('เข้าร่วมพิธี+ไม่เข้า'!K:K,12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AL29" s="215">
        <f t="shared" si="11"/>
        <v>0</v>
      </c>
      <c r="AM29" s="175">
        <f>COUNTIFS('เข้าร่วมพิธี+ไม่เข้า'!J:J,13,'เข้าร่วมพิธี+ไม่เข้า'!E:E,B29,'เข้าร่วมพิธี+ไม่เข้า'!L:L,"ประสงค์เข้าร่วมพิธีฯ")</f>
        <v>0</v>
      </c>
      <c r="AN29" s="175">
        <f>COUNTIFS('เข้าร่วมพิธี+ไม่เข้า'!J:J,13,'เข้าร่วมพิธี+ไม่เข้า'!E:E,B29,'เข้าร่วมพิธี+ไม่เข้า'!L:L,"ไม่ประสงค์เข้าร่วมพิธีฯ โดยจะติดต่อรับด้วยตนเอง")</f>
        <v>0</v>
      </c>
      <c r="AO29" s="215">
        <f t="shared" si="12"/>
        <v>0</v>
      </c>
      <c r="AP29" s="175">
        <f>COUNTIFS('เข้าร่วมพิธี+ไม่เข้า'!K:K,14,'เข้าร่วมพิธี+ไม่เข้า'!F:F,B29,'เข้าร่วมพิธี+ไม่เข้า'!L:L,"ประสงค์เข้าร่วมพิธีฯ")</f>
        <v>0</v>
      </c>
      <c r="AQ29" s="175">
        <f>COUNTIFS('เข้าร่วมพิธี+ไม่เข้า'!K:K,14,'เข้าร่วมพิธี+ไม่เข้า'!F:F,B29,'เข้าร่วมพิธี+ไม่เข้า'!L:L,"ไม่ประสงค์เข้าร่วมพิธีฯ โดยจะติดต่อรับด้วยตนเอง")</f>
        <v>0</v>
      </c>
      <c r="AR29" s="215">
        <f t="shared" si="13"/>
        <v>0</v>
      </c>
      <c r="AS29" s="226">
        <f t="shared" si="14"/>
        <v>5</v>
      </c>
    </row>
    <row r="30" spans="1:46" x14ac:dyDescent="0.55000000000000004">
      <c r="A30" s="164">
        <v>22</v>
      </c>
      <c r="B30" s="111" t="s">
        <v>1606</v>
      </c>
      <c r="C30" s="175">
        <f>COUNTIFS('เข้าร่วมพิธี+ไม่เข้า'!K:K,1,'เข้าร่วมพิธี+ไม่เข้า'!F:F,B30,'เข้าร่วมพิธี+ไม่เข้า'!L:L,"ประสงค์เข้าร่วมพิธีฯ")</f>
        <v>1</v>
      </c>
      <c r="D30" s="175">
        <f>COUNTIFS('เข้าร่วมพิธี+ไม่เข้า'!K:K,1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E30" s="215">
        <f t="shared" si="0"/>
        <v>1</v>
      </c>
      <c r="F30" s="175">
        <f>COUNTIFS('เข้าร่วมพิธี+ไม่เข้า'!K:K,2,'เข้าร่วมพิธี+ไม่เข้า'!F:F,B30,'เข้าร่วมพิธี+ไม่เข้า'!L:L,"ประสงค์เข้าร่วมพิธีฯ")</f>
        <v>1</v>
      </c>
      <c r="G30" s="175">
        <f>COUNTIFS('เข้าร่วมพิธี+ไม่เข้า'!K:K,2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H30" s="215">
        <f t="shared" si="1"/>
        <v>1</v>
      </c>
      <c r="I30" s="175">
        <f>COUNTIFS('เข้าร่วมพิธี+ไม่เข้า'!K:K,3,'เข้าร่วมพิธี+ไม่เข้า'!F:F,B30,'เข้าร่วมพิธี+ไม่เข้า'!L:L,"ประสงค์เข้าร่วมพิธีฯ")</f>
        <v>0</v>
      </c>
      <c r="J30" s="175">
        <f>COUNTIFS('เข้าร่วมพิธี+ไม่เข้า'!K:K,3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K30" s="215">
        <f t="shared" si="2"/>
        <v>0</v>
      </c>
      <c r="L30" s="175">
        <f>COUNTIFS('เข้าร่วมพิธี+ไม่เข้า'!K:K,4,'เข้าร่วมพิธี+ไม่เข้า'!F:F,B30,'เข้าร่วมพิธี+ไม่เข้า'!L:L,"ประสงค์เข้าร่วมพิธีฯ")</f>
        <v>0</v>
      </c>
      <c r="M30" s="175">
        <f>COUNTIFS('เข้าร่วมพิธี+ไม่เข้า'!K:K,4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N30" s="215">
        <f t="shared" si="3"/>
        <v>0</v>
      </c>
      <c r="O30" s="175">
        <f>COUNTIFS('เข้าร่วมพิธี+ไม่เข้า'!K:K,5,'เข้าร่วมพิธี+ไม่เข้า'!F:F,B30,'เข้าร่วมพิธี+ไม่เข้า'!L:L,"ประสงค์เข้าร่วมพิธีฯ")</f>
        <v>1</v>
      </c>
      <c r="P30" s="175">
        <f>COUNTIFS('เข้าร่วมพิธี+ไม่เข้า'!K:K,5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Q30" s="215">
        <f t="shared" si="4"/>
        <v>1</v>
      </c>
      <c r="R30" s="175">
        <f>COUNTIFS('เข้าร่วมพิธี+ไม่เข้า'!K:K,6,'เข้าร่วมพิธี+ไม่เข้า'!F:F,B30,'เข้าร่วมพิธี+ไม่เข้า'!L:L,"ประสงค์เข้าร่วมพิธีฯ")</f>
        <v>2</v>
      </c>
      <c r="S30" s="175">
        <f>COUNTIFS('เข้าร่วมพิธี+ไม่เข้า'!K:K,6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T30" s="215">
        <f t="shared" si="5"/>
        <v>2</v>
      </c>
      <c r="U30" s="176">
        <f>COUNTIFS('เข้าร่วมพิธี+ไม่เข้า'!K:K,7,'เข้าร่วมพิธี+ไม่เข้า'!F:F,B30,'เข้าร่วมพิธี+ไม่เข้า'!L:L,"ประสงค์เข้าร่วมพิธีฯ")</f>
        <v>0</v>
      </c>
      <c r="V30" s="176">
        <f>COUNTIFS('เข้าร่วมพิธี+ไม่เข้า'!K:K,7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W30" s="218">
        <f t="shared" si="6"/>
        <v>0</v>
      </c>
      <c r="X30" s="176">
        <f>COUNTIFS('เข้าร่วมพิธี+ไม่เข้า'!K:K,8,'เข้าร่วมพิธี+ไม่เข้า'!F:F,B30,'เข้าร่วมพิธี+ไม่เข้า'!L:L,"ประสงค์เข้าร่วมพิธีฯ")</f>
        <v>0</v>
      </c>
      <c r="Y30" s="176">
        <f>COUNTIFS('เข้าร่วมพิธี+ไม่เข้า'!K:K,8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Z30" s="218">
        <f t="shared" si="7"/>
        <v>0</v>
      </c>
      <c r="AA30" s="175">
        <f>COUNTIFS('เข้าร่วมพิธี+ไม่เข้า'!K:K,9,'เข้าร่วมพิธี+ไม่เข้า'!F:F,B30,'เข้าร่วมพิธี+ไม่เข้า'!L:L,"ประสงค์เข้าร่วมพิธีฯ")</f>
        <v>0</v>
      </c>
      <c r="AB30" s="175">
        <f>COUNTIFS('เข้าร่วมพิธี+ไม่เข้า'!K:K,9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AC30" s="215">
        <f t="shared" si="8"/>
        <v>0</v>
      </c>
      <c r="AD30" s="175">
        <f>COUNTIFS('เข้าร่วมพิธี+ไม่เข้า'!L:L,10,'เข้าร่วมพิธี+ไม่เข้า'!G:G,B30,'เข้าร่วมพิธี+ไม่เข้า'!L:L,"ประสงค์เข้าร่วมพิธีฯ")</f>
        <v>0</v>
      </c>
      <c r="AE30" s="175">
        <f>COUNTIFS('เข้าร่วมพิธี+ไม่เข้า'!L:L,10,'เข้าร่วมพิธี+ไม่เข้า'!G:G,B30,'เข้าร่วมพิธี+ไม่เข้า'!L:L,"ไม่ประสงค์เข้าร่วมพิธีฯ โดยจะติดต่อรับด้วยตนเอง")</f>
        <v>0</v>
      </c>
      <c r="AF30" s="215">
        <f t="shared" si="9"/>
        <v>0</v>
      </c>
      <c r="AG30" s="175">
        <f>COUNTIFS('เข้าร่วมพิธี+ไม่เข้า'!K:K,11,'เข้าร่วมพิธี+ไม่เข้า'!F:F,B30,'เข้าร่วมพิธี+ไม่เข้า'!L:L,"ประสงค์เข้าร่วมพิธีฯ")</f>
        <v>0</v>
      </c>
      <c r="AH30" s="175">
        <f>COUNTIFS('เข้าร่วมพิธี+ไม่เข้า'!K:K,11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AI30" s="215">
        <f t="shared" si="10"/>
        <v>0</v>
      </c>
      <c r="AJ30" s="175">
        <f>COUNTIFS('เข้าร่วมพิธี+ไม่เข้า'!K:K,12,'เข้าร่วมพิธี+ไม่เข้า'!F:F,B30,'เข้าร่วมพิธี+ไม่เข้า'!L:L,"ประสงค์เข้าร่วมพิธีฯ")</f>
        <v>0</v>
      </c>
      <c r="AK30" s="175">
        <f>COUNTIFS('เข้าร่วมพิธี+ไม่เข้า'!K:K,12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AL30" s="215">
        <f t="shared" si="11"/>
        <v>0</v>
      </c>
      <c r="AM30" s="175">
        <f>COUNTIFS('เข้าร่วมพิธี+ไม่เข้า'!J:J,13,'เข้าร่วมพิธี+ไม่เข้า'!E:E,B30,'เข้าร่วมพิธี+ไม่เข้า'!L:L,"ประสงค์เข้าร่วมพิธีฯ")</f>
        <v>0</v>
      </c>
      <c r="AN30" s="175">
        <f>COUNTIFS('เข้าร่วมพิธี+ไม่เข้า'!J:J,13,'เข้าร่วมพิธี+ไม่เข้า'!E:E,B30,'เข้าร่วมพิธี+ไม่เข้า'!L:L,"ไม่ประสงค์เข้าร่วมพิธีฯ โดยจะติดต่อรับด้วยตนเอง")</f>
        <v>0</v>
      </c>
      <c r="AO30" s="215">
        <f t="shared" si="12"/>
        <v>0</v>
      </c>
      <c r="AP30" s="175">
        <f>COUNTIFS('เข้าร่วมพิธี+ไม่เข้า'!K:K,14,'เข้าร่วมพิธี+ไม่เข้า'!F:F,B30,'เข้าร่วมพิธี+ไม่เข้า'!L:L,"ประสงค์เข้าร่วมพิธีฯ")</f>
        <v>0</v>
      </c>
      <c r="AQ30" s="175">
        <f>COUNTIFS('เข้าร่วมพิธี+ไม่เข้า'!K:K,14,'เข้าร่วมพิธี+ไม่เข้า'!F:F,B30,'เข้าร่วมพิธี+ไม่เข้า'!L:L,"ไม่ประสงค์เข้าร่วมพิธีฯ โดยจะติดต่อรับด้วยตนเอง")</f>
        <v>0</v>
      </c>
      <c r="AR30" s="215">
        <f t="shared" si="13"/>
        <v>0</v>
      </c>
      <c r="AS30" s="226">
        <f t="shared" si="14"/>
        <v>5</v>
      </c>
    </row>
    <row r="31" spans="1:46" x14ac:dyDescent="0.55000000000000004">
      <c r="A31" s="164">
        <v>23</v>
      </c>
      <c r="B31" s="111" t="s">
        <v>1609</v>
      </c>
      <c r="C31" s="175">
        <f>COUNTIFS('เข้าร่วมพิธี+ไม่เข้า'!K:K,1,'เข้าร่วมพิธี+ไม่เข้า'!F:F,B31,'เข้าร่วมพิธี+ไม่เข้า'!L:L,"ประสงค์เข้าร่วมพิธีฯ")</f>
        <v>0</v>
      </c>
      <c r="D31" s="175">
        <f>COUNTIFS('เข้าร่วมพิธี+ไม่เข้า'!K:K,1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E31" s="215">
        <f t="shared" si="0"/>
        <v>0</v>
      </c>
      <c r="F31" s="175">
        <f>COUNTIFS('เข้าร่วมพิธี+ไม่เข้า'!K:K,2,'เข้าร่วมพิธี+ไม่เข้า'!F:F,B31,'เข้าร่วมพิธี+ไม่เข้า'!L:L,"ประสงค์เข้าร่วมพิธีฯ")</f>
        <v>0</v>
      </c>
      <c r="G31" s="175">
        <f>COUNTIFS('เข้าร่วมพิธี+ไม่เข้า'!K:K,2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H31" s="215">
        <f t="shared" si="1"/>
        <v>0</v>
      </c>
      <c r="I31" s="175">
        <f>COUNTIFS('เข้าร่วมพิธี+ไม่เข้า'!K:K,3,'เข้าร่วมพิธี+ไม่เข้า'!F:F,B31,'เข้าร่วมพิธี+ไม่เข้า'!L:L,"ประสงค์เข้าร่วมพิธีฯ")</f>
        <v>0</v>
      </c>
      <c r="J31" s="175">
        <f>COUNTIFS('เข้าร่วมพิธี+ไม่เข้า'!K:K,3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K31" s="215">
        <f t="shared" si="2"/>
        <v>0</v>
      </c>
      <c r="L31" s="175">
        <f>COUNTIFS('เข้าร่วมพิธี+ไม่เข้า'!K:K,4,'เข้าร่วมพิธี+ไม่เข้า'!F:F,B31,'เข้าร่วมพิธี+ไม่เข้า'!L:L,"ประสงค์เข้าร่วมพิธีฯ")</f>
        <v>0</v>
      </c>
      <c r="M31" s="175">
        <f>COUNTIFS('เข้าร่วมพิธี+ไม่เข้า'!K:K,4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N31" s="215">
        <f t="shared" si="3"/>
        <v>0</v>
      </c>
      <c r="O31" s="175">
        <f>COUNTIFS('เข้าร่วมพิธี+ไม่เข้า'!K:K,5,'เข้าร่วมพิธี+ไม่เข้า'!F:F,B31,'เข้าร่วมพิธี+ไม่เข้า'!L:L,"ประสงค์เข้าร่วมพิธีฯ")</f>
        <v>0</v>
      </c>
      <c r="P31" s="175">
        <f>COUNTIFS('เข้าร่วมพิธี+ไม่เข้า'!K:K,5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Q31" s="215">
        <f t="shared" si="4"/>
        <v>0</v>
      </c>
      <c r="R31" s="175">
        <f>COUNTIFS('เข้าร่วมพิธี+ไม่เข้า'!K:K,6,'เข้าร่วมพิธี+ไม่เข้า'!F:F,B31,'เข้าร่วมพิธี+ไม่เข้า'!L:L,"ประสงค์เข้าร่วมพิธีฯ")</f>
        <v>0</v>
      </c>
      <c r="S31" s="175">
        <f>COUNTIFS('เข้าร่วมพิธี+ไม่เข้า'!K:K,6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T31" s="215">
        <f t="shared" si="5"/>
        <v>0</v>
      </c>
      <c r="U31" s="176">
        <f>COUNTIFS('เข้าร่วมพิธี+ไม่เข้า'!K:K,7,'เข้าร่วมพิธี+ไม่เข้า'!F:F,B31,'เข้าร่วมพิธี+ไม่เข้า'!L:L,"ประสงค์เข้าร่วมพิธีฯ")</f>
        <v>0</v>
      </c>
      <c r="V31" s="176">
        <f>COUNTIFS('เข้าร่วมพิธี+ไม่เข้า'!K:K,7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W31" s="218">
        <f t="shared" si="6"/>
        <v>0</v>
      </c>
      <c r="X31" s="176">
        <f>COUNTIFS('เข้าร่วมพิธี+ไม่เข้า'!K:K,8,'เข้าร่วมพิธี+ไม่เข้า'!F:F,B31,'เข้าร่วมพิธี+ไม่เข้า'!L:L,"ประสงค์เข้าร่วมพิธีฯ")</f>
        <v>0</v>
      </c>
      <c r="Y31" s="176">
        <f>COUNTIFS('เข้าร่วมพิธี+ไม่เข้า'!K:K,8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Z31" s="218">
        <f t="shared" si="7"/>
        <v>0</v>
      </c>
      <c r="AA31" s="175">
        <f>COUNTIFS('เข้าร่วมพิธี+ไม่เข้า'!K:K,9,'เข้าร่วมพิธี+ไม่เข้า'!F:F,B31,'เข้าร่วมพิธี+ไม่เข้า'!L:L,"ประสงค์เข้าร่วมพิธีฯ")</f>
        <v>0</v>
      </c>
      <c r="AB31" s="175">
        <f>COUNTIFS('เข้าร่วมพิธี+ไม่เข้า'!K:K,9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AC31" s="215">
        <f t="shared" si="8"/>
        <v>0</v>
      </c>
      <c r="AD31" s="175">
        <f>COUNTIFS('เข้าร่วมพิธี+ไม่เข้า'!L:L,10,'เข้าร่วมพิธี+ไม่เข้า'!G:G,B31,'เข้าร่วมพิธี+ไม่เข้า'!L:L,"ประสงค์เข้าร่วมพิธีฯ")</f>
        <v>0</v>
      </c>
      <c r="AE31" s="175">
        <f>COUNTIFS('เข้าร่วมพิธี+ไม่เข้า'!L:L,10,'เข้าร่วมพิธี+ไม่เข้า'!G:G,B31,'เข้าร่วมพิธี+ไม่เข้า'!L:L,"ไม่ประสงค์เข้าร่วมพิธีฯ โดยจะติดต่อรับด้วยตนเอง")</f>
        <v>0</v>
      </c>
      <c r="AF31" s="215">
        <f t="shared" si="9"/>
        <v>0</v>
      </c>
      <c r="AG31" s="175">
        <f>COUNTIFS('เข้าร่วมพิธี+ไม่เข้า'!K:K,11,'เข้าร่วมพิธี+ไม่เข้า'!F:F,B31,'เข้าร่วมพิธี+ไม่เข้า'!L:L,"ประสงค์เข้าร่วมพิธีฯ")</f>
        <v>0</v>
      </c>
      <c r="AH31" s="175">
        <f>COUNTIFS('เข้าร่วมพิธี+ไม่เข้า'!K:K,11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AI31" s="215">
        <f t="shared" si="10"/>
        <v>0</v>
      </c>
      <c r="AJ31" s="175">
        <f>COUNTIFS('เข้าร่วมพิธี+ไม่เข้า'!K:K,12,'เข้าร่วมพิธี+ไม่เข้า'!F:F,B31,'เข้าร่วมพิธี+ไม่เข้า'!L:L,"ประสงค์เข้าร่วมพิธีฯ")</f>
        <v>0</v>
      </c>
      <c r="AK31" s="175">
        <f>COUNTIFS('เข้าร่วมพิธี+ไม่เข้า'!K:K,12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AL31" s="215">
        <f t="shared" si="11"/>
        <v>0</v>
      </c>
      <c r="AM31" s="175">
        <f>COUNTIFS('เข้าร่วมพิธี+ไม่เข้า'!J:J,13,'เข้าร่วมพิธี+ไม่เข้า'!E:E,B31,'เข้าร่วมพิธี+ไม่เข้า'!L:L,"ประสงค์เข้าร่วมพิธีฯ")</f>
        <v>0</v>
      </c>
      <c r="AN31" s="175">
        <f>COUNTIFS('เข้าร่วมพิธี+ไม่เข้า'!J:J,13,'เข้าร่วมพิธี+ไม่เข้า'!E:E,B31,'เข้าร่วมพิธี+ไม่เข้า'!L:L,"ไม่ประสงค์เข้าร่วมพิธีฯ โดยจะติดต่อรับด้วยตนเอง")</f>
        <v>0</v>
      </c>
      <c r="AO31" s="215">
        <f t="shared" si="12"/>
        <v>0</v>
      </c>
      <c r="AP31" s="175">
        <f>COUNTIFS('เข้าร่วมพิธี+ไม่เข้า'!K:K,14,'เข้าร่วมพิธี+ไม่เข้า'!F:F,B31,'เข้าร่วมพิธี+ไม่เข้า'!L:L,"ประสงค์เข้าร่วมพิธีฯ")</f>
        <v>0</v>
      </c>
      <c r="AQ31" s="175">
        <f>COUNTIFS('เข้าร่วมพิธี+ไม่เข้า'!K:K,14,'เข้าร่วมพิธี+ไม่เข้า'!F:F,B31,'เข้าร่วมพิธี+ไม่เข้า'!L:L,"ไม่ประสงค์เข้าร่วมพิธีฯ โดยจะติดต่อรับด้วยตนเอง")</f>
        <v>0</v>
      </c>
      <c r="AR31" s="215">
        <f t="shared" si="13"/>
        <v>0</v>
      </c>
      <c r="AS31" s="226">
        <f t="shared" si="14"/>
        <v>0</v>
      </c>
    </row>
    <row r="32" spans="1:46" x14ac:dyDescent="0.55000000000000004">
      <c r="A32" s="116">
        <v>24</v>
      </c>
      <c r="B32" s="117" t="s">
        <v>1612</v>
      </c>
      <c r="C32" s="175">
        <f>COUNTIFS('เข้าร่วมพิธี+ไม่เข้า'!K:K,1,'เข้าร่วมพิธี+ไม่เข้า'!F:F,B32,'เข้าร่วมพิธี+ไม่เข้า'!L:L,"ประสงค์เข้าร่วมพิธีฯ")</f>
        <v>0</v>
      </c>
      <c r="D32" s="175">
        <f>COUNTIFS('เข้าร่วมพิธี+ไม่เข้า'!K:K,1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E32" s="215">
        <f t="shared" si="0"/>
        <v>0</v>
      </c>
      <c r="F32" s="175">
        <f>COUNTIFS('เข้าร่วมพิธี+ไม่เข้า'!K:K,2,'เข้าร่วมพิธี+ไม่เข้า'!F:F,B32,'เข้าร่วมพิธี+ไม่เข้า'!L:L,"ประสงค์เข้าร่วมพิธีฯ")</f>
        <v>0</v>
      </c>
      <c r="G32" s="175">
        <f>COUNTIFS('เข้าร่วมพิธี+ไม่เข้า'!K:K,2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H32" s="215">
        <f t="shared" si="1"/>
        <v>0</v>
      </c>
      <c r="I32" s="175">
        <f>COUNTIFS('เข้าร่วมพิธี+ไม่เข้า'!K:K,3,'เข้าร่วมพิธี+ไม่เข้า'!F:F,B32,'เข้าร่วมพิธี+ไม่เข้า'!L:L,"ประสงค์เข้าร่วมพิธีฯ")</f>
        <v>0</v>
      </c>
      <c r="J32" s="175">
        <f>COUNTIFS('เข้าร่วมพิธี+ไม่เข้า'!K:K,3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K32" s="215">
        <f t="shared" si="2"/>
        <v>0</v>
      </c>
      <c r="L32" s="175">
        <f>COUNTIFS('เข้าร่วมพิธี+ไม่เข้า'!K:K,4,'เข้าร่วมพิธี+ไม่เข้า'!F:F,B32,'เข้าร่วมพิธี+ไม่เข้า'!L:L,"ประสงค์เข้าร่วมพิธีฯ")</f>
        <v>0</v>
      </c>
      <c r="M32" s="175">
        <f>COUNTIFS('เข้าร่วมพิธี+ไม่เข้า'!K:K,4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N32" s="215">
        <f t="shared" si="3"/>
        <v>0</v>
      </c>
      <c r="O32" s="175">
        <f>COUNTIFS('เข้าร่วมพิธี+ไม่เข้า'!K:K,5,'เข้าร่วมพิธี+ไม่เข้า'!F:F,B32,'เข้าร่วมพิธี+ไม่เข้า'!L:L,"ประสงค์เข้าร่วมพิธีฯ")</f>
        <v>0</v>
      </c>
      <c r="P32" s="175">
        <f>COUNTIFS('เข้าร่วมพิธี+ไม่เข้า'!K:K,5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Q32" s="215">
        <f t="shared" si="4"/>
        <v>0</v>
      </c>
      <c r="R32" s="175">
        <f>COUNTIFS('เข้าร่วมพิธี+ไม่เข้า'!K:K,6,'เข้าร่วมพิธี+ไม่เข้า'!F:F,B32,'เข้าร่วมพิธี+ไม่เข้า'!L:L,"ประสงค์เข้าร่วมพิธีฯ")</f>
        <v>0</v>
      </c>
      <c r="S32" s="175">
        <f>COUNTIFS('เข้าร่วมพิธี+ไม่เข้า'!K:K,6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T32" s="215">
        <f t="shared" si="5"/>
        <v>0</v>
      </c>
      <c r="U32" s="176">
        <f>COUNTIFS('เข้าร่วมพิธี+ไม่เข้า'!K:K,7,'เข้าร่วมพิธี+ไม่เข้า'!F:F,B32,'เข้าร่วมพิธี+ไม่เข้า'!L:L,"ประสงค์เข้าร่วมพิธีฯ")</f>
        <v>0</v>
      </c>
      <c r="V32" s="176">
        <f>COUNTIFS('เข้าร่วมพิธี+ไม่เข้า'!K:K,7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W32" s="218">
        <f t="shared" si="6"/>
        <v>0</v>
      </c>
      <c r="X32" s="176">
        <f>COUNTIFS('เข้าร่วมพิธี+ไม่เข้า'!K:K,8,'เข้าร่วมพิธี+ไม่เข้า'!F:F,B32,'เข้าร่วมพิธี+ไม่เข้า'!L:L,"ประสงค์เข้าร่วมพิธีฯ")</f>
        <v>0</v>
      </c>
      <c r="Y32" s="176">
        <f>COUNTIFS('เข้าร่วมพิธี+ไม่เข้า'!K:K,8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Z32" s="218">
        <f t="shared" si="7"/>
        <v>0</v>
      </c>
      <c r="AA32" s="175">
        <f>COUNTIFS('เข้าร่วมพิธี+ไม่เข้า'!K:K,9,'เข้าร่วมพิธี+ไม่เข้า'!F:F,B32,'เข้าร่วมพิธี+ไม่เข้า'!L:L,"ประสงค์เข้าร่วมพิธีฯ")</f>
        <v>0</v>
      </c>
      <c r="AB32" s="175">
        <f>COUNTIFS('เข้าร่วมพิธี+ไม่เข้า'!K:K,9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AC32" s="215">
        <f t="shared" si="8"/>
        <v>0</v>
      </c>
      <c r="AD32" s="175">
        <f>COUNTIFS('เข้าร่วมพิธี+ไม่เข้า'!L:L,10,'เข้าร่วมพิธี+ไม่เข้า'!G:G,B32,'เข้าร่วมพิธี+ไม่เข้า'!L:L,"ประสงค์เข้าร่วมพิธีฯ")</f>
        <v>0</v>
      </c>
      <c r="AE32" s="175">
        <f>COUNTIFS('เข้าร่วมพิธี+ไม่เข้า'!L:L,10,'เข้าร่วมพิธี+ไม่เข้า'!G:G,B32,'เข้าร่วมพิธี+ไม่เข้า'!L:L,"ไม่ประสงค์เข้าร่วมพิธีฯ โดยจะติดต่อรับด้วยตนเอง")</f>
        <v>0</v>
      </c>
      <c r="AF32" s="215">
        <f t="shared" si="9"/>
        <v>0</v>
      </c>
      <c r="AG32" s="175">
        <f>COUNTIFS('เข้าร่วมพิธี+ไม่เข้า'!K:K,11,'เข้าร่วมพิธี+ไม่เข้า'!F:F,B32,'เข้าร่วมพิธี+ไม่เข้า'!L:L,"ประสงค์เข้าร่วมพิธีฯ")</f>
        <v>0</v>
      </c>
      <c r="AH32" s="175">
        <f>COUNTIFS('เข้าร่วมพิธี+ไม่เข้า'!K:K,11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AI32" s="215">
        <f t="shared" si="10"/>
        <v>0</v>
      </c>
      <c r="AJ32" s="175">
        <f>COUNTIFS('เข้าร่วมพิธี+ไม่เข้า'!K:K,12,'เข้าร่วมพิธี+ไม่เข้า'!F:F,B32,'เข้าร่วมพิธี+ไม่เข้า'!L:L,"ประสงค์เข้าร่วมพิธีฯ")</f>
        <v>0</v>
      </c>
      <c r="AK32" s="175">
        <f>COUNTIFS('เข้าร่วมพิธี+ไม่เข้า'!K:K,12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AL32" s="215">
        <f t="shared" si="11"/>
        <v>0</v>
      </c>
      <c r="AM32" s="175">
        <f>COUNTIFS('เข้าร่วมพิธี+ไม่เข้า'!J:J,13,'เข้าร่วมพิธี+ไม่เข้า'!E:E,B32,'เข้าร่วมพิธี+ไม่เข้า'!L:L,"ประสงค์เข้าร่วมพิธีฯ")</f>
        <v>0</v>
      </c>
      <c r="AN32" s="175">
        <f>COUNTIFS('เข้าร่วมพิธี+ไม่เข้า'!J:J,13,'เข้าร่วมพิธี+ไม่เข้า'!E:E,B32,'เข้าร่วมพิธี+ไม่เข้า'!L:L,"ไม่ประสงค์เข้าร่วมพิธีฯ โดยจะติดต่อรับด้วยตนเอง")</f>
        <v>0</v>
      </c>
      <c r="AO32" s="215">
        <f t="shared" si="12"/>
        <v>0</v>
      </c>
      <c r="AP32" s="175">
        <f>COUNTIFS('เข้าร่วมพิธี+ไม่เข้า'!K:K,14,'เข้าร่วมพิธี+ไม่เข้า'!F:F,B32,'เข้าร่วมพิธี+ไม่เข้า'!L:L,"ประสงค์เข้าร่วมพิธีฯ")</f>
        <v>0</v>
      </c>
      <c r="AQ32" s="175">
        <f>COUNTIFS('เข้าร่วมพิธี+ไม่เข้า'!K:K,14,'เข้าร่วมพิธี+ไม่เข้า'!F:F,B32,'เข้าร่วมพิธี+ไม่เข้า'!L:L,"ไม่ประสงค์เข้าร่วมพิธีฯ โดยจะติดต่อรับด้วยตนเอง")</f>
        <v>0</v>
      </c>
      <c r="AR32" s="215">
        <f t="shared" si="13"/>
        <v>0</v>
      </c>
      <c r="AS32" s="226">
        <f t="shared" si="14"/>
        <v>0</v>
      </c>
    </row>
    <row r="33" spans="1:46" s="235" customFormat="1" ht="24.75" thickBot="1" x14ac:dyDescent="0.6">
      <c r="A33" s="219"/>
      <c r="B33" s="220" t="s">
        <v>1883</v>
      </c>
      <c r="C33" s="216">
        <f t="shared" ref="C33:AR33" si="16">SUM(C19:C32)</f>
        <v>3</v>
      </c>
      <c r="D33" s="216">
        <f t="shared" si="16"/>
        <v>0</v>
      </c>
      <c r="E33" s="216">
        <f t="shared" si="16"/>
        <v>3</v>
      </c>
      <c r="F33" s="216">
        <f t="shared" si="16"/>
        <v>3</v>
      </c>
      <c r="G33" s="216">
        <f t="shared" si="16"/>
        <v>0</v>
      </c>
      <c r="H33" s="216">
        <f t="shared" si="16"/>
        <v>3</v>
      </c>
      <c r="I33" s="216">
        <f t="shared" si="16"/>
        <v>4</v>
      </c>
      <c r="J33" s="216">
        <f t="shared" si="16"/>
        <v>0</v>
      </c>
      <c r="K33" s="216">
        <f t="shared" si="16"/>
        <v>4</v>
      </c>
      <c r="L33" s="216">
        <f t="shared" si="16"/>
        <v>8</v>
      </c>
      <c r="M33" s="216">
        <f t="shared" si="16"/>
        <v>0</v>
      </c>
      <c r="N33" s="216">
        <f t="shared" si="16"/>
        <v>8</v>
      </c>
      <c r="O33" s="216">
        <f t="shared" si="16"/>
        <v>11</v>
      </c>
      <c r="P33" s="216">
        <f t="shared" si="16"/>
        <v>0</v>
      </c>
      <c r="Q33" s="216">
        <f t="shared" si="16"/>
        <v>11</v>
      </c>
      <c r="R33" s="216">
        <f t="shared" si="16"/>
        <v>20</v>
      </c>
      <c r="S33" s="216">
        <f t="shared" si="16"/>
        <v>0</v>
      </c>
      <c r="T33" s="216">
        <f t="shared" si="16"/>
        <v>20</v>
      </c>
      <c r="U33" s="216">
        <f t="shared" si="16"/>
        <v>3</v>
      </c>
      <c r="V33" s="216">
        <f t="shared" si="16"/>
        <v>0</v>
      </c>
      <c r="W33" s="216">
        <f t="shared" si="16"/>
        <v>3</v>
      </c>
      <c r="X33" s="216">
        <f t="shared" si="16"/>
        <v>20</v>
      </c>
      <c r="Y33" s="216">
        <f t="shared" si="16"/>
        <v>0</v>
      </c>
      <c r="Z33" s="216">
        <f t="shared" si="16"/>
        <v>20</v>
      </c>
      <c r="AA33" s="216">
        <f t="shared" si="16"/>
        <v>0</v>
      </c>
      <c r="AB33" s="216">
        <f t="shared" si="16"/>
        <v>0</v>
      </c>
      <c r="AC33" s="216">
        <f t="shared" si="16"/>
        <v>0</v>
      </c>
      <c r="AD33" s="216">
        <f t="shared" si="16"/>
        <v>0</v>
      </c>
      <c r="AE33" s="216">
        <f t="shared" si="16"/>
        <v>0</v>
      </c>
      <c r="AF33" s="216">
        <f t="shared" si="16"/>
        <v>0</v>
      </c>
      <c r="AG33" s="216">
        <f t="shared" si="16"/>
        <v>3</v>
      </c>
      <c r="AH33" s="216">
        <f t="shared" si="16"/>
        <v>0</v>
      </c>
      <c r="AI33" s="216">
        <f t="shared" si="16"/>
        <v>3</v>
      </c>
      <c r="AJ33" s="216">
        <f t="shared" si="16"/>
        <v>0</v>
      </c>
      <c r="AK33" s="216">
        <f t="shared" si="16"/>
        <v>0</v>
      </c>
      <c r="AL33" s="216">
        <f t="shared" si="16"/>
        <v>0</v>
      </c>
      <c r="AM33" s="216">
        <f t="shared" si="16"/>
        <v>0</v>
      </c>
      <c r="AN33" s="216">
        <f t="shared" si="16"/>
        <v>0</v>
      </c>
      <c r="AO33" s="216">
        <f t="shared" si="16"/>
        <v>0</v>
      </c>
      <c r="AP33" s="216">
        <f t="shared" si="16"/>
        <v>0</v>
      </c>
      <c r="AQ33" s="216">
        <f t="shared" si="16"/>
        <v>0</v>
      </c>
      <c r="AR33" s="216">
        <f t="shared" si="16"/>
        <v>0</v>
      </c>
      <c r="AS33" s="227">
        <f>SUM(AS19:AS32)</f>
        <v>75</v>
      </c>
      <c r="AT33" s="234"/>
    </row>
    <row r="34" spans="1:46" s="236" customFormat="1" ht="24.75" thickTop="1" x14ac:dyDescent="0.55000000000000004">
      <c r="A34" s="128">
        <v>25</v>
      </c>
      <c r="B34" s="129" t="s">
        <v>1615</v>
      </c>
      <c r="C34" s="179">
        <f>COUNTIFS('เข้าร่วมพิธี+ไม่เข้า'!K:K,1,'เข้าร่วมพิธี+ไม่เข้า'!F:F,B34,'เข้าร่วมพิธี+ไม่เข้า'!L:L,"ประสงค์เข้าร่วมพิธีฯ")</f>
        <v>1</v>
      </c>
      <c r="D34" s="179">
        <f>COUNTIFS('เข้าร่วมพิธี+ไม่เข้า'!K:K,1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E34" s="224">
        <f t="shared" si="0"/>
        <v>1</v>
      </c>
      <c r="F34" s="179">
        <f>COUNTIFS('เข้าร่วมพิธี+ไม่เข้า'!K:K,2,'เข้าร่วมพิธี+ไม่เข้า'!F:F,B34,'เข้าร่วมพิธี+ไม่เข้า'!L:L,"ประสงค์เข้าร่วมพิธีฯ")</f>
        <v>1</v>
      </c>
      <c r="G34" s="179">
        <f>COUNTIFS('เข้าร่วมพิธี+ไม่เข้า'!K:K,2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H34" s="224">
        <f t="shared" si="1"/>
        <v>1</v>
      </c>
      <c r="I34" s="179">
        <f>COUNTIFS('เข้าร่วมพิธี+ไม่เข้า'!K:K,3,'เข้าร่วมพิธี+ไม่เข้า'!F:F,B34,'เข้าร่วมพิธี+ไม่เข้า'!L:L,"ประสงค์เข้าร่วมพิธีฯ")</f>
        <v>1</v>
      </c>
      <c r="J34" s="179">
        <f>COUNTIFS('เข้าร่วมพิธี+ไม่เข้า'!K:K,3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K34" s="224">
        <f t="shared" si="2"/>
        <v>1</v>
      </c>
      <c r="L34" s="179">
        <f>COUNTIFS('เข้าร่วมพิธี+ไม่เข้า'!K:K,4,'เข้าร่วมพิธี+ไม่เข้า'!F:F,B34,'เข้าร่วมพิธี+ไม่เข้า'!L:L,"ประสงค์เข้าร่วมพิธีฯ")</f>
        <v>1</v>
      </c>
      <c r="M34" s="179">
        <f>COUNTIFS('เข้าร่วมพิธี+ไม่เข้า'!K:K,4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N34" s="224">
        <f t="shared" si="3"/>
        <v>1</v>
      </c>
      <c r="O34" s="179">
        <f>COUNTIFS('เข้าร่วมพิธี+ไม่เข้า'!K:K,5,'เข้าร่วมพิธี+ไม่เข้า'!F:F,B34,'เข้าร่วมพิธี+ไม่เข้า'!L:L,"ประสงค์เข้าร่วมพิธีฯ")</f>
        <v>2</v>
      </c>
      <c r="P34" s="179">
        <f>COUNTIFS('เข้าร่วมพิธี+ไม่เข้า'!K:K,5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Q34" s="224">
        <f t="shared" si="4"/>
        <v>2</v>
      </c>
      <c r="R34" s="179">
        <f>COUNTIFS('เข้าร่วมพิธี+ไม่เข้า'!K:K,6,'เข้าร่วมพิธี+ไม่เข้า'!F:F,B34,'เข้าร่วมพิธี+ไม่เข้า'!L:L,"ประสงค์เข้าร่วมพิธีฯ")</f>
        <v>7</v>
      </c>
      <c r="S34" s="179">
        <f>COUNTIFS('เข้าร่วมพิธี+ไม่เข้า'!K:K,6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T34" s="224">
        <f t="shared" si="5"/>
        <v>7</v>
      </c>
      <c r="U34" s="180">
        <f>COUNTIFS('เข้าร่วมพิธี+ไม่เข้า'!K:K,7,'เข้าร่วมพิธี+ไม่เข้า'!F:F,B34,'เข้าร่วมพิธี+ไม่เข้า'!L:L,"ประสงค์เข้าร่วมพิธีฯ")</f>
        <v>0</v>
      </c>
      <c r="V34" s="180">
        <f>COUNTIFS('เข้าร่วมพิธี+ไม่เข้า'!K:K,7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W34" s="225">
        <f t="shared" si="6"/>
        <v>0</v>
      </c>
      <c r="X34" s="180">
        <f>COUNTIFS('เข้าร่วมพิธี+ไม่เข้า'!K:K,8,'เข้าร่วมพิธี+ไม่เข้า'!F:F,B34,'เข้าร่วมพิธี+ไม่เข้า'!L:L,"ประสงค์เข้าร่วมพิธีฯ")</f>
        <v>0</v>
      </c>
      <c r="Y34" s="180">
        <f>COUNTIFS('เข้าร่วมพิธี+ไม่เข้า'!K:K,8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Z34" s="225">
        <f t="shared" si="7"/>
        <v>0</v>
      </c>
      <c r="AA34" s="179">
        <f>COUNTIFS('เข้าร่วมพิธี+ไม่เข้า'!K:K,9,'เข้าร่วมพิธี+ไม่เข้า'!F:F,B34,'เข้าร่วมพิธี+ไม่เข้า'!L:L,"ประสงค์เข้าร่วมพิธีฯ")</f>
        <v>0</v>
      </c>
      <c r="AB34" s="179">
        <f>COUNTIFS('เข้าร่วมพิธี+ไม่เข้า'!K:K,9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AC34" s="224">
        <f t="shared" si="8"/>
        <v>0</v>
      </c>
      <c r="AD34" s="179">
        <f>COUNTIFS('เข้าร่วมพิธี+ไม่เข้า'!L:L,10,'เข้าร่วมพิธี+ไม่เข้า'!G:G,B34,'เข้าร่วมพิธี+ไม่เข้า'!L:L,"ประสงค์เข้าร่วมพิธีฯ")</f>
        <v>0</v>
      </c>
      <c r="AE34" s="179">
        <f>COUNTIFS('เข้าร่วมพิธี+ไม่เข้า'!L:L,10,'เข้าร่วมพิธี+ไม่เข้า'!G:G,B34,'เข้าร่วมพิธี+ไม่เข้า'!L:L,"ไม่ประสงค์เข้าร่วมพิธีฯ โดยจะติดต่อรับด้วยตนเอง")</f>
        <v>0</v>
      </c>
      <c r="AF34" s="224">
        <f t="shared" si="9"/>
        <v>0</v>
      </c>
      <c r="AG34" s="179">
        <f>COUNTIFS('เข้าร่วมพิธี+ไม่เข้า'!K:K,11,'เข้าร่วมพิธี+ไม่เข้า'!F:F,B34,'เข้าร่วมพิธี+ไม่เข้า'!L:L,"ประสงค์เข้าร่วมพิธีฯ")</f>
        <v>0</v>
      </c>
      <c r="AH34" s="179">
        <f>COUNTIFS('เข้าร่วมพิธี+ไม่เข้า'!K:K,11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AI34" s="224">
        <f t="shared" si="10"/>
        <v>0</v>
      </c>
      <c r="AJ34" s="179">
        <f>COUNTIFS('เข้าร่วมพิธี+ไม่เข้า'!K:K,12,'เข้าร่วมพิธี+ไม่เข้า'!F:F,B34,'เข้าร่วมพิธี+ไม่เข้า'!L:L,"ประสงค์เข้าร่วมพิธีฯ")</f>
        <v>0</v>
      </c>
      <c r="AK34" s="179">
        <f>COUNTIFS('เข้าร่วมพิธี+ไม่เข้า'!K:K,12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AL34" s="224">
        <f t="shared" si="11"/>
        <v>0</v>
      </c>
      <c r="AM34" s="179">
        <f>COUNTIFS('เข้าร่วมพิธี+ไม่เข้า'!J:J,13,'เข้าร่วมพิธี+ไม่เข้า'!E:E,B34,'เข้าร่วมพิธี+ไม่เข้า'!L:L,"ประสงค์เข้าร่วมพิธีฯ")</f>
        <v>0</v>
      </c>
      <c r="AN34" s="179">
        <f>COUNTIFS('เข้าร่วมพิธี+ไม่เข้า'!J:J,13,'เข้าร่วมพิธี+ไม่เข้า'!E:E,B34,'เข้าร่วมพิธี+ไม่เข้า'!L:L,"ไม่ประสงค์เข้าร่วมพิธีฯ โดยจะติดต่อรับด้วยตนเอง")</f>
        <v>0</v>
      </c>
      <c r="AO34" s="224">
        <f t="shared" si="12"/>
        <v>0</v>
      </c>
      <c r="AP34" s="179">
        <f>COUNTIFS('เข้าร่วมพิธี+ไม่เข้า'!K:K,14,'เข้าร่วมพิธี+ไม่เข้า'!F:F,B34,'เข้าร่วมพิธี+ไม่เข้า'!L:L,"ประสงค์เข้าร่วมพิธีฯ")</f>
        <v>0</v>
      </c>
      <c r="AQ34" s="179">
        <f>COUNTIFS('เข้าร่วมพิธี+ไม่เข้า'!K:K,14,'เข้าร่วมพิธี+ไม่เข้า'!F:F,B34,'เข้าร่วมพิธี+ไม่เข้า'!L:L,"ไม่ประสงค์เข้าร่วมพิธีฯ โดยจะติดต่อรับด้วยตนเอง")</f>
        <v>0</v>
      </c>
      <c r="AR34" s="224">
        <f t="shared" si="13"/>
        <v>0</v>
      </c>
      <c r="AS34" s="228">
        <f t="shared" si="14"/>
        <v>13</v>
      </c>
      <c r="AT34" s="230"/>
    </row>
    <row r="35" spans="1:46" s="236" customFormat="1" x14ac:dyDescent="0.55000000000000004">
      <c r="A35" s="130">
        <v>26</v>
      </c>
      <c r="B35" s="132" t="s">
        <v>1618</v>
      </c>
      <c r="C35" s="175">
        <f>COUNTIFS('เข้าร่วมพิธี+ไม่เข้า'!K:K,1,'เข้าร่วมพิธี+ไม่เข้า'!F:F,B35,'เข้าร่วมพิธี+ไม่เข้า'!L:L,"ประสงค์เข้าร่วมพิธีฯ")</f>
        <v>0</v>
      </c>
      <c r="D35" s="175">
        <f>COUNTIFS('เข้าร่วมพิธี+ไม่เข้า'!K:K,1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E35" s="215">
        <f t="shared" si="0"/>
        <v>0</v>
      </c>
      <c r="F35" s="175">
        <f>COUNTIFS('เข้าร่วมพิธี+ไม่เข้า'!K:K,2,'เข้าร่วมพิธี+ไม่เข้า'!F:F,B35,'เข้าร่วมพิธี+ไม่เข้า'!L:L,"ประสงค์เข้าร่วมพิธีฯ")</f>
        <v>1</v>
      </c>
      <c r="G35" s="175">
        <f>COUNTIFS('เข้าร่วมพิธี+ไม่เข้า'!K:K,2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H35" s="215">
        <f t="shared" si="1"/>
        <v>1</v>
      </c>
      <c r="I35" s="175">
        <f>COUNTIFS('เข้าร่วมพิธี+ไม่เข้า'!K:K,3,'เข้าร่วมพิธี+ไม่เข้า'!F:F,B35,'เข้าร่วมพิธี+ไม่เข้า'!L:L,"ประสงค์เข้าร่วมพิธีฯ")</f>
        <v>1</v>
      </c>
      <c r="J35" s="175">
        <f>COUNTIFS('เข้าร่วมพิธี+ไม่เข้า'!K:K,3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K35" s="215">
        <f t="shared" si="2"/>
        <v>1</v>
      </c>
      <c r="L35" s="175">
        <f>COUNTIFS('เข้าร่วมพิธี+ไม่เข้า'!K:K,4,'เข้าร่วมพิธี+ไม่เข้า'!F:F,B35,'เข้าร่วมพิธี+ไม่เข้า'!L:L,"ประสงค์เข้าร่วมพิธีฯ")</f>
        <v>2</v>
      </c>
      <c r="M35" s="175">
        <f>COUNTIFS('เข้าร่วมพิธี+ไม่เข้า'!K:K,4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N35" s="215">
        <f t="shared" si="3"/>
        <v>2</v>
      </c>
      <c r="O35" s="175">
        <f>COUNTIFS('เข้าร่วมพิธี+ไม่เข้า'!K:K,5,'เข้าร่วมพิธี+ไม่เข้า'!F:F,B35,'เข้าร่วมพิธี+ไม่เข้า'!L:L,"ประสงค์เข้าร่วมพิธีฯ")</f>
        <v>1</v>
      </c>
      <c r="P35" s="175">
        <f>COUNTIFS('เข้าร่วมพิธี+ไม่เข้า'!K:K,5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Q35" s="215">
        <f t="shared" si="4"/>
        <v>1</v>
      </c>
      <c r="R35" s="175">
        <f>COUNTIFS('เข้าร่วมพิธี+ไม่เข้า'!K:K,6,'เข้าร่วมพิธี+ไม่เข้า'!F:F,B35,'เข้าร่วมพิธี+ไม่เข้า'!L:L,"ประสงค์เข้าร่วมพิธีฯ")</f>
        <v>3</v>
      </c>
      <c r="S35" s="175">
        <f>COUNTIFS('เข้าร่วมพิธี+ไม่เข้า'!K:K,6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T35" s="215">
        <f t="shared" si="5"/>
        <v>3</v>
      </c>
      <c r="U35" s="176">
        <f>COUNTIFS('เข้าร่วมพิธี+ไม่เข้า'!K:K,7,'เข้าร่วมพิธี+ไม่เข้า'!F:F,B35,'เข้าร่วมพิธี+ไม่เข้า'!L:L,"ประสงค์เข้าร่วมพิธีฯ")</f>
        <v>0</v>
      </c>
      <c r="V35" s="176">
        <f>COUNTIFS('เข้าร่วมพิธี+ไม่เข้า'!K:K,7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W35" s="218">
        <f t="shared" si="6"/>
        <v>0</v>
      </c>
      <c r="X35" s="176">
        <f>COUNTIFS('เข้าร่วมพิธี+ไม่เข้า'!K:K,8,'เข้าร่วมพิธี+ไม่เข้า'!F:F,B35,'เข้าร่วมพิธี+ไม่เข้า'!L:L,"ประสงค์เข้าร่วมพิธีฯ")</f>
        <v>3</v>
      </c>
      <c r="Y35" s="176">
        <f>COUNTIFS('เข้าร่วมพิธี+ไม่เข้า'!K:K,8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Z35" s="218">
        <f t="shared" si="7"/>
        <v>3</v>
      </c>
      <c r="AA35" s="175">
        <f>COUNTIFS('เข้าร่วมพิธี+ไม่เข้า'!K:K,9,'เข้าร่วมพิธี+ไม่เข้า'!F:F,B35,'เข้าร่วมพิธี+ไม่เข้า'!L:L,"ประสงค์เข้าร่วมพิธีฯ")</f>
        <v>0</v>
      </c>
      <c r="AB35" s="175">
        <f>COUNTIFS('เข้าร่วมพิธี+ไม่เข้า'!K:K,9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AC35" s="215">
        <f t="shared" si="8"/>
        <v>0</v>
      </c>
      <c r="AD35" s="175">
        <f>COUNTIFS('เข้าร่วมพิธี+ไม่เข้า'!L:L,10,'เข้าร่วมพิธี+ไม่เข้า'!G:G,B35,'เข้าร่วมพิธี+ไม่เข้า'!L:L,"ประสงค์เข้าร่วมพิธีฯ")</f>
        <v>0</v>
      </c>
      <c r="AE35" s="175">
        <f>COUNTIFS('เข้าร่วมพิธี+ไม่เข้า'!L:L,10,'เข้าร่วมพิธี+ไม่เข้า'!G:G,B35,'เข้าร่วมพิธี+ไม่เข้า'!L:L,"ไม่ประสงค์เข้าร่วมพิธีฯ โดยจะติดต่อรับด้วยตนเอง")</f>
        <v>0</v>
      </c>
      <c r="AF35" s="215">
        <f t="shared" si="9"/>
        <v>0</v>
      </c>
      <c r="AG35" s="175">
        <f>COUNTIFS('เข้าร่วมพิธี+ไม่เข้า'!K:K,11,'เข้าร่วมพิธี+ไม่เข้า'!F:F,B35,'เข้าร่วมพิธี+ไม่เข้า'!L:L,"ประสงค์เข้าร่วมพิธีฯ")</f>
        <v>0</v>
      </c>
      <c r="AH35" s="175">
        <f>COUNTIFS('เข้าร่วมพิธี+ไม่เข้า'!K:K,11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AI35" s="215">
        <f t="shared" si="10"/>
        <v>0</v>
      </c>
      <c r="AJ35" s="175">
        <f>COUNTIFS('เข้าร่วมพิธี+ไม่เข้า'!K:K,12,'เข้าร่วมพิธี+ไม่เข้า'!F:F,B35,'เข้าร่วมพิธี+ไม่เข้า'!L:L,"ประสงค์เข้าร่วมพิธีฯ")</f>
        <v>0</v>
      </c>
      <c r="AK35" s="175">
        <f>COUNTIFS('เข้าร่วมพิธี+ไม่เข้า'!K:K,12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AL35" s="215">
        <f t="shared" si="11"/>
        <v>0</v>
      </c>
      <c r="AM35" s="175">
        <f>COUNTIFS('เข้าร่วมพิธี+ไม่เข้า'!J:J,13,'เข้าร่วมพิธี+ไม่เข้า'!E:E,B35,'เข้าร่วมพิธี+ไม่เข้า'!L:L,"ประสงค์เข้าร่วมพิธีฯ")</f>
        <v>0</v>
      </c>
      <c r="AN35" s="175">
        <f>COUNTIFS('เข้าร่วมพิธี+ไม่เข้า'!J:J,13,'เข้าร่วมพิธี+ไม่เข้า'!E:E,B35,'เข้าร่วมพิธี+ไม่เข้า'!L:L,"ไม่ประสงค์เข้าร่วมพิธีฯ โดยจะติดต่อรับด้วยตนเอง")</f>
        <v>0</v>
      </c>
      <c r="AO35" s="215">
        <f t="shared" si="12"/>
        <v>0</v>
      </c>
      <c r="AP35" s="175">
        <f>COUNTIFS('เข้าร่วมพิธี+ไม่เข้า'!K:K,14,'เข้าร่วมพิธี+ไม่เข้า'!F:F,B35,'เข้าร่วมพิธี+ไม่เข้า'!L:L,"ประสงค์เข้าร่วมพิธีฯ")</f>
        <v>0</v>
      </c>
      <c r="AQ35" s="175">
        <f>COUNTIFS('เข้าร่วมพิธี+ไม่เข้า'!K:K,14,'เข้าร่วมพิธี+ไม่เข้า'!F:F,B35,'เข้าร่วมพิธี+ไม่เข้า'!L:L,"ไม่ประสงค์เข้าร่วมพิธีฯ โดยจะติดต่อรับด้วยตนเอง")</f>
        <v>0</v>
      </c>
      <c r="AR35" s="215">
        <f t="shared" si="13"/>
        <v>0</v>
      </c>
      <c r="AS35" s="226">
        <f t="shared" si="14"/>
        <v>11</v>
      </c>
      <c r="AT35" s="230"/>
    </row>
    <row r="36" spans="1:46" s="236" customFormat="1" x14ac:dyDescent="0.55000000000000004">
      <c r="A36" s="130">
        <v>27</v>
      </c>
      <c r="B36" s="132" t="s">
        <v>1621</v>
      </c>
      <c r="C36" s="175">
        <f>COUNTIFS('เข้าร่วมพิธี+ไม่เข้า'!K:K,1,'เข้าร่วมพิธี+ไม่เข้า'!F:F,B36,'เข้าร่วมพิธี+ไม่เข้า'!L:L,"ประสงค์เข้าร่วมพิธีฯ")</f>
        <v>1</v>
      </c>
      <c r="D36" s="175">
        <f>COUNTIFS('เข้าร่วมพิธี+ไม่เข้า'!K:K,1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E36" s="215">
        <f t="shared" si="0"/>
        <v>1</v>
      </c>
      <c r="F36" s="175">
        <f>COUNTIFS('เข้าร่วมพิธี+ไม่เข้า'!K:K,2,'เข้าร่วมพิธี+ไม่เข้า'!F:F,B36,'เข้าร่วมพิธี+ไม่เข้า'!L:L,"ประสงค์เข้าร่วมพิธีฯ")</f>
        <v>0</v>
      </c>
      <c r="G36" s="175">
        <f>COUNTIFS('เข้าร่วมพิธี+ไม่เข้า'!K:K,2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H36" s="215">
        <f t="shared" si="1"/>
        <v>0</v>
      </c>
      <c r="I36" s="175">
        <f>COUNTIFS('เข้าร่วมพิธี+ไม่เข้า'!K:K,3,'เข้าร่วมพิธี+ไม่เข้า'!F:F,B36,'เข้าร่วมพิธี+ไม่เข้า'!L:L,"ประสงค์เข้าร่วมพิธีฯ")</f>
        <v>0</v>
      </c>
      <c r="J36" s="175">
        <f>COUNTIFS('เข้าร่วมพิธี+ไม่เข้า'!K:K,3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K36" s="215">
        <f t="shared" si="2"/>
        <v>0</v>
      </c>
      <c r="L36" s="175">
        <f>COUNTIFS('เข้าร่วมพิธี+ไม่เข้า'!K:K,4,'เข้าร่วมพิธี+ไม่เข้า'!F:F,B36,'เข้าร่วมพิธี+ไม่เข้า'!L:L,"ประสงค์เข้าร่วมพิธีฯ")</f>
        <v>1</v>
      </c>
      <c r="M36" s="175">
        <f>COUNTIFS('เข้าร่วมพิธี+ไม่เข้า'!K:K,4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N36" s="215">
        <f t="shared" si="3"/>
        <v>1</v>
      </c>
      <c r="O36" s="175">
        <f>COUNTIFS('เข้าร่วมพิธี+ไม่เข้า'!K:K,5,'เข้าร่วมพิธี+ไม่เข้า'!F:F,B36,'เข้าร่วมพิธี+ไม่เข้า'!L:L,"ประสงค์เข้าร่วมพิธีฯ")</f>
        <v>2</v>
      </c>
      <c r="P36" s="175">
        <f>COUNTIFS('เข้าร่วมพิธี+ไม่เข้า'!K:K,5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Q36" s="215">
        <f t="shared" si="4"/>
        <v>2</v>
      </c>
      <c r="R36" s="175">
        <f>COUNTIFS('เข้าร่วมพิธี+ไม่เข้า'!K:K,6,'เข้าร่วมพิธี+ไม่เข้า'!F:F,B36,'เข้าร่วมพิธี+ไม่เข้า'!L:L,"ประสงค์เข้าร่วมพิธีฯ")</f>
        <v>2</v>
      </c>
      <c r="S36" s="175">
        <f>COUNTIFS('เข้าร่วมพิธี+ไม่เข้า'!K:K,6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T36" s="215">
        <f t="shared" si="5"/>
        <v>2</v>
      </c>
      <c r="U36" s="176">
        <f>COUNTIFS('เข้าร่วมพิธี+ไม่เข้า'!K:K,7,'เข้าร่วมพิธี+ไม่เข้า'!F:F,B36,'เข้าร่วมพิธี+ไม่เข้า'!L:L,"ประสงค์เข้าร่วมพิธีฯ")</f>
        <v>0</v>
      </c>
      <c r="V36" s="176">
        <f>COUNTIFS('เข้าร่วมพิธี+ไม่เข้า'!K:K,7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W36" s="218">
        <f t="shared" si="6"/>
        <v>0</v>
      </c>
      <c r="X36" s="176">
        <f>COUNTIFS('เข้าร่วมพิธี+ไม่เข้า'!K:K,8,'เข้าร่วมพิธี+ไม่เข้า'!F:F,B36,'เข้าร่วมพิธี+ไม่เข้า'!L:L,"ประสงค์เข้าร่วมพิธีฯ")</f>
        <v>0</v>
      </c>
      <c r="Y36" s="176">
        <f>COUNTIFS('เข้าร่วมพิธี+ไม่เข้า'!K:K,8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Z36" s="218">
        <f t="shared" si="7"/>
        <v>0</v>
      </c>
      <c r="AA36" s="175">
        <f>COUNTIFS('เข้าร่วมพิธี+ไม่เข้า'!K:K,9,'เข้าร่วมพิธี+ไม่เข้า'!F:F,B36,'เข้าร่วมพิธี+ไม่เข้า'!L:L,"ประสงค์เข้าร่วมพิธีฯ")</f>
        <v>0</v>
      </c>
      <c r="AB36" s="175">
        <f>COUNTIFS('เข้าร่วมพิธี+ไม่เข้า'!K:K,9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AC36" s="215">
        <f t="shared" si="8"/>
        <v>0</v>
      </c>
      <c r="AD36" s="175">
        <f>COUNTIFS('เข้าร่วมพิธี+ไม่เข้า'!L:L,10,'เข้าร่วมพิธี+ไม่เข้า'!G:G,B36,'เข้าร่วมพิธี+ไม่เข้า'!L:L,"ประสงค์เข้าร่วมพิธีฯ")</f>
        <v>0</v>
      </c>
      <c r="AE36" s="175">
        <f>COUNTIFS('เข้าร่วมพิธี+ไม่เข้า'!L:L,10,'เข้าร่วมพิธี+ไม่เข้า'!G:G,B36,'เข้าร่วมพิธี+ไม่เข้า'!L:L,"ไม่ประสงค์เข้าร่วมพิธีฯ โดยจะติดต่อรับด้วยตนเอง")</f>
        <v>0</v>
      </c>
      <c r="AF36" s="215">
        <f t="shared" si="9"/>
        <v>0</v>
      </c>
      <c r="AG36" s="175">
        <f>COUNTIFS('เข้าร่วมพิธี+ไม่เข้า'!K:K,11,'เข้าร่วมพิธี+ไม่เข้า'!F:F,B36,'เข้าร่วมพิธี+ไม่เข้า'!L:L,"ประสงค์เข้าร่วมพิธีฯ")</f>
        <v>0</v>
      </c>
      <c r="AH36" s="175">
        <f>COUNTIFS('เข้าร่วมพิธี+ไม่เข้า'!K:K,11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AI36" s="215">
        <f t="shared" si="10"/>
        <v>0</v>
      </c>
      <c r="AJ36" s="175">
        <f>COUNTIFS('เข้าร่วมพิธี+ไม่เข้า'!K:K,12,'เข้าร่วมพิธี+ไม่เข้า'!F:F,B36,'เข้าร่วมพิธี+ไม่เข้า'!L:L,"ประสงค์เข้าร่วมพิธีฯ")</f>
        <v>0</v>
      </c>
      <c r="AK36" s="175">
        <f>COUNTIFS('เข้าร่วมพิธี+ไม่เข้า'!K:K,12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AL36" s="215">
        <f t="shared" si="11"/>
        <v>0</v>
      </c>
      <c r="AM36" s="175">
        <f>COUNTIFS('เข้าร่วมพิธี+ไม่เข้า'!J:J,13,'เข้าร่วมพิธี+ไม่เข้า'!E:E,B36,'เข้าร่วมพิธี+ไม่เข้า'!L:L,"ประสงค์เข้าร่วมพิธีฯ")</f>
        <v>0</v>
      </c>
      <c r="AN36" s="175">
        <f>COUNTIFS('เข้าร่วมพิธี+ไม่เข้า'!J:J,13,'เข้าร่วมพิธี+ไม่เข้า'!E:E,B36,'เข้าร่วมพิธี+ไม่เข้า'!L:L,"ไม่ประสงค์เข้าร่วมพิธีฯ โดยจะติดต่อรับด้วยตนเอง")</f>
        <v>0</v>
      </c>
      <c r="AO36" s="215">
        <f t="shared" si="12"/>
        <v>0</v>
      </c>
      <c r="AP36" s="175">
        <f>COUNTIFS('เข้าร่วมพิธี+ไม่เข้า'!K:K,14,'เข้าร่วมพิธี+ไม่เข้า'!F:F,B36,'เข้าร่วมพิธี+ไม่เข้า'!L:L,"ประสงค์เข้าร่วมพิธีฯ")</f>
        <v>0</v>
      </c>
      <c r="AQ36" s="175">
        <f>COUNTIFS('เข้าร่วมพิธี+ไม่เข้า'!K:K,14,'เข้าร่วมพิธี+ไม่เข้า'!F:F,B36,'เข้าร่วมพิธี+ไม่เข้า'!L:L,"ไม่ประสงค์เข้าร่วมพิธีฯ โดยจะติดต่อรับด้วยตนเอง")</f>
        <v>0</v>
      </c>
      <c r="AR36" s="215">
        <f t="shared" si="13"/>
        <v>0</v>
      </c>
      <c r="AS36" s="226">
        <f t="shared" si="14"/>
        <v>6</v>
      </c>
      <c r="AT36" s="230"/>
    </row>
    <row r="37" spans="1:46" s="236" customFormat="1" x14ac:dyDescent="0.55000000000000004">
      <c r="A37" s="130">
        <v>28</v>
      </c>
      <c r="B37" s="132" t="s">
        <v>1624</v>
      </c>
      <c r="C37" s="175">
        <f>COUNTIFS('เข้าร่วมพิธี+ไม่เข้า'!K:K,1,'เข้าร่วมพิธี+ไม่เข้า'!F:F,B37,'เข้าร่วมพิธี+ไม่เข้า'!L:L,"ประสงค์เข้าร่วมพิธีฯ")</f>
        <v>0</v>
      </c>
      <c r="D37" s="175">
        <f>COUNTIFS('เข้าร่วมพิธี+ไม่เข้า'!K:K,1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E37" s="215">
        <f t="shared" si="0"/>
        <v>0</v>
      </c>
      <c r="F37" s="175">
        <f>COUNTIFS('เข้าร่วมพิธี+ไม่เข้า'!K:K,2,'เข้าร่วมพิธี+ไม่เข้า'!F:F,B37,'เข้าร่วมพิธี+ไม่เข้า'!L:L,"ประสงค์เข้าร่วมพิธีฯ")</f>
        <v>0</v>
      </c>
      <c r="G37" s="175">
        <f>COUNTIFS('เข้าร่วมพิธี+ไม่เข้า'!K:K,2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H37" s="215">
        <f t="shared" si="1"/>
        <v>0</v>
      </c>
      <c r="I37" s="175">
        <f>COUNTIFS('เข้าร่วมพิธี+ไม่เข้า'!K:K,3,'เข้าร่วมพิธี+ไม่เข้า'!F:F,B37,'เข้าร่วมพิธี+ไม่เข้า'!L:L,"ประสงค์เข้าร่วมพิธีฯ")</f>
        <v>1</v>
      </c>
      <c r="J37" s="175">
        <f>COUNTIFS('เข้าร่วมพิธี+ไม่เข้า'!K:K,3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K37" s="215">
        <f t="shared" si="2"/>
        <v>1</v>
      </c>
      <c r="L37" s="175">
        <f>COUNTIFS('เข้าร่วมพิธี+ไม่เข้า'!K:K,4,'เข้าร่วมพิธี+ไม่เข้า'!F:F,B37,'เข้าร่วมพิธี+ไม่เข้า'!L:L,"ประสงค์เข้าร่วมพิธีฯ")</f>
        <v>0</v>
      </c>
      <c r="M37" s="175">
        <f>COUNTIFS('เข้าร่วมพิธี+ไม่เข้า'!K:K,4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N37" s="215">
        <f t="shared" si="3"/>
        <v>0</v>
      </c>
      <c r="O37" s="175">
        <f>COUNTIFS('เข้าร่วมพิธี+ไม่เข้า'!K:K,5,'เข้าร่วมพิธี+ไม่เข้า'!F:F,B37,'เข้าร่วมพิธี+ไม่เข้า'!L:L,"ประสงค์เข้าร่วมพิธีฯ")</f>
        <v>1</v>
      </c>
      <c r="P37" s="175">
        <f>COUNTIFS('เข้าร่วมพิธี+ไม่เข้า'!K:K,5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Q37" s="215">
        <f t="shared" si="4"/>
        <v>1</v>
      </c>
      <c r="R37" s="175">
        <f>COUNTIFS('เข้าร่วมพิธี+ไม่เข้า'!K:K,6,'เข้าร่วมพิธี+ไม่เข้า'!F:F,B37,'เข้าร่วมพิธี+ไม่เข้า'!L:L,"ประสงค์เข้าร่วมพิธีฯ")</f>
        <v>2</v>
      </c>
      <c r="S37" s="175">
        <f>COUNTIFS('เข้าร่วมพิธี+ไม่เข้า'!K:K,6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T37" s="215">
        <f t="shared" si="5"/>
        <v>2</v>
      </c>
      <c r="U37" s="176">
        <f>COUNTIFS('เข้าร่วมพิธี+ไม่เข้า'!K:K,7,'เข้าร่วมพิธี+ไม่เข้า'!F:F,B37,'เข้าร่วมพิธี+ไม่เข้า'!L:L,"ประสงค์เข้าร่วมพิธีฯ")</f>
        <v>0</v>
      </c>
      <c r="V37" s="176">
        <f>COUNTIFS('เข้าร่วมพิธี+ไม่เข้า'!K:K,7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W37" s="218">
        <f t="shared" si="6"/>
        <v>0</v>
      </c>
      <c r="X37" s="176">
        <f>COUNTIFS('เข้าร่วมพิธี+ไม่เข้า'!K:K,8,'เข้าร่วมพิธี+ไม่เข้า'!F:F,B37,'เข้าร่วมพิธี+ไม่เข้า'!L:L,"ประสงค์เข้าร่วมพิธีฯ")</f>
        <v>0</v>
      </c>
      <c r="Y37" s="176">
        <f>COUNTIFS('เข้าร่วมพิธี+ไม่เข้า'!K:K,8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Z37" s="218">
        <f t="shared" si="7"/>
        <v>0</v>
      </c>
      <c r="AA37" s="175">
        <f>COUNTIFS('เข้าร่วมพิธี+ไม่เข้า'!K:K,9,'เข้าร่วมพิธี+ไม่เข้า'!F:F,B37,'เข้าร่วมพิธี+ไม่เข้า'!L:L,"ประสงค์เข้าร่วมพิธีฯ")</f>
        <v>0</v>
      </c>
      <c r="AB37" s="175">
        <f>COUNTIFS('เข้าร่วมพิธี+ไม่เข้า'!K:K,9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AC37" s="215">
        <f t="shared" si="8"/>
        <v>0</v>
      </c>
      <c r="AD37" s="175">
        <f>COUNTIFS('เข้าร่วมพิธี+ไม่เข้า'!L:L,10,'เข้าร่วมพิธี+ไม่เข้า'!G:G,B37,'เข้าร่วมพิธี+ไม่เข้า'!L:L,"ประสงค์เข้าร่วมพิธีฯ")</f>
        <v>0</v>
      </c>
      <c r="AE37" s="175">
        <f>COUNTIFS('เข้าร่วมพิธี+ไม่เข้า'!L:L,10,'เข้าร่วมพิธี+ไม่เข้า'!G:G,B37,'เข้าร่วมพิธี+ไม่เข้า'!L:L,"ไม่ประสงค์เข้าร่วมพิธีฯ โดยจะติดต่อรับด้วยตนเอง")</f>
        <v>0</v>
      </c>
      <c r="AF37" s="215">
        <f t="shared" si="9"/>
        <v>0</v>
      </c>
      <c r="AG37" s="175">
        <f>COUNTIFS('เข้าร่วมพิธี+ไม่เข้า'!K:K,11,'เข้าร่วมพิธี+ไม่เข้า'!F:F,B37,'เข้าร่วมพิธี+ไม่เข้า'!L:L,"ประสงค์เข้าร่วมพิธีฯ")</f>
        <v>0</v>
      </c>
      <c r="AH37" s="175">
        <f>COUNTIFS('เข้าร่วมพิธี+ไม่เข้า'!K:K,11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AI37" s="215">
        <f t="shared" si="10"/>
        <v>0</v>
      </c>
      <c r="AJ37" s="175">
        <f>COUNTIFS('เข้าร่วมพิธี+ไม่เข้า'!K:K,12,'เข้าร่วมพิธี+ไม่เข้า'!F:F,B37,'เข้าร่วมพิธี+ไม่เข้า'!L:L,"ประสงค์เข้าร่วมพิธีฯ")</f>
        <v>0</v>
      </c>
      <c r="AK37" s="175">
        <f>COUNTIFS('เข้าร่วมพิธี+ไม่เข้า'!K:K,12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AL37" s="215">
        <f t="shared" si="11"/>
        <v>0</v>
      </c>
      <c r="AM37" s="175">
        <f>COUNTIFS('เข้าร่วมพิธี+ไม่เข้า'!J:J,13,'เข้าร่วมพิธี+ไม่เข้า'!E:E,B37,'เข้าร่วมพิธี+ไม่เข้า'!L:L,"ประสงค์เข้าร่วมพิธีฯ")</f>
        <v>0</v>
      </c>
      <c r="AN37" s="175">
        <f>COUNTIFS('เข้าร่วมพิธี+ไม่เข้า'!J:J,13,'เข้าร่วมพิธี+ไม่เข้า'!E:E,B37,'เข้าร่วมพิธี+ไม่เข้า'!L:L,"ไม่ประสงค์เข้าร่วมพิธีฯ โดยจะติดต่อรับด้วยตนเอง")</f>
        <v>0</v>
      </c>
      <c r="AO37" s="215">
        <f t="shared" si="12"/>
        <v>0</v>
      </c>
      <c r="AP37" s="175">
        <f>COUNTIFS('เข้าร่วมพิธี+ไม่เข้า'!K:K,14,'เข้าร่วมพิธี+ไม่เข้า'!F:F,B37,'เข้าร่วมพิธี+ไม่เข้า'!L:L,"ประสงค์เข้าร่วมพิธีฯ")</f>
        <v>0</v>
      </c>
      <c r="AQ37" s="175">
        <f>COUNTIFS('เข้าร่วมพิธี+ไม่เข้า'!K:K,14,'เข้าร่วมพิธี+ไม่เข้า'!F:F,B37,'เข้าร่วมพิธี+ไม่เข้า'!L:L,"ไม่ประสงค์เข้าร่วมพิธีฯ โดยจะติดต่อรับด้วยตนเอง")</f>
        <v>0</v>
      </c>
      <c r="AR37" s="215">
        <f t="shared" si="13"/>
        <v>0</v>
      </c>
      <c r="AS37" s="226">
        <f t="shared" si="14"/>
        <v>4</v>
      </c>
      <c r="AT37" s="230"/>
    </row>
    <row r="38" spans="1:46" s="236" customFormat="1" x14ac:dyDescent="0.55000000000000004">
      <c r="A38" s="130">
        <v>29</v>
      </c>
      <c r="B38" s="132" t="s">
        <v>1627</v>
      </c>
      <c r="C38" s="175">
        <f>COUNTIFS('เข้าร่วมพิธี+ไม่เข้า'!K:K,1,'เข้าร่วมพิธี+ไม่เข้า'!F:F,B38,'เข้าร่วมพิธี+ไม่เข้า'!L:L,"ประสงค์เข้าร่วมพิธีฯ")</f>
        <v>1</v>
      </c>
      <c r="D38" s="175">
        <f>COUNTIFS('เข้าร่วมพิธี+ไม่เข้า'!K:K,1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E38" s="215">
        <f t="shared" si="0"/>
        <v>1</v>
      </c>
      <c r="F38" s="175">
        <f>COUNTIFS('เข้าร่วมพิธี+ไม่เข้า'!K:K,2,'เข้าร่วมพิธี+ไม่เข้า'!F:F,B38,'เข้าร่วมพิธี+ไม่เข้า'!L:L,"ประสงค์เข้าร่วมพิธีฯ")</f>
        <v>0</v>
      </c>
      <c r="G38" s="175">
        <f>COUNTIFS('เข้าร่วมพิธี+ไม่เข้า'!K:K,2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H38" s="215">
        <f t="shared" si="1"/>
        <v>0</v>
      </c>
      <c r="I38" s="175">
        <f>COUNTIFS('เข้าร่วมพิธี+ไม่เข้า'!K:K,3,'เข้าร่วมพิธี+ไม่เข้า'!F:F,B38,'เข้าร่วมพิธี+ไม่เข้า'!L:L,"ประสงค์เข้าร่วมพิธีฯ")</f>
        <v>0</v>
      </c>
      <c r="J38" s="175">
        <f>COUNTIFS('เข้าร่วมพิธี+ไม่เข้า'!K:K,3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K38" s="215">
        <f t="shared" si="2"/>
        <v>0</v>
      </c>
      <c r="L38" s="175">
        <f>COUNTIFS('เข้าร่วมพิธี+ไม่เข้า'!K:K,4,'เข้าร่วมพิธี+ไม่เข้า'!F:F,B38,'เข้าร่วมพิธี+ไม่เข้า'!L:L,"ประสงค์เข้าร่วมพิธีฯ")</f>
        <v>0</v>
      </c>
      <c r="M38" s="175">
        <f>COUNTIFS('เข้าร่วมพิธี+ไม่เข้า'!K:K,4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N38" s="215">
        <f t="shared" si="3"/>
        <v>0</v>
      </c>
      <c r="O38" s="175">
        <f>COUNTIFS('เข้าร่วมพิธี+ไม่เข้า'!K:K,5,'เข้าร่วมพิธี+ไม่เข้า'!F:F,B38,'เข้าร่วมพิธี+ไม่เข้า'!L:L,"ประสงค์เข้าร่วมพิธีฯ")</f>
        <v>0</v>
      </c>
      <c r="P38" s="175">
        <f>COUNTIFS('เข้าร่วมพิธี+ไม่เข้า'!K:K,5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Q38" s="215">
        <f t="shared" si="4"/>
        <v>0</v>
      </c>
      <c r="R38" s="175">
        <f>COUNTIFS('เข้าร่วมพิธี+ไม่เข้า'!K:K,6,'เข้าร่วมพิธี+ไม่เข้า'!F:F,B38,'เข้าร่วมพิธี+ไม่เข้า'!L:L,"ประสงค์เข้าร่วมพิธีฯ")</f>
        <v>0</v>
      </c>
      <c r="S38" s="175">
        <f>COUNTIFS('เข้าร่วมพิธี+ไม่เข้า'!K:K,6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T38" s="215">
        <f t="shared" si="5"/>
        <v>0</v>
      </c>
      <c r="U38" s="176">
        <f>COUNTIFS('เข้าร่วมพิธี+ไม่เข้า'!K:K,7,'เข้าร่วมพิธี+ไม่เข้า'!F:F,B38,'เข้าร่วมพิธี+ไม่เข้า'!L:L,"ประสงค์เข้าร่วมพิธีฯ")</f>
        <v>0</v>
      </c>
      <c r="V38" s="176">
        <f>COUNTIFS('เข้าร่วมพิธี+ไม่เข้า'!K:K,7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W38" s="218">
        <f t="shared" si="6"/>
        <v>0</v>
      </c>
      <c r="X38" s="176">
        <f>COUNTIFS('เข้าร่วมพิธี+ไม่เข้า'!K:K,8,'เข้าร่วมพิธี+ไม่เข้า'!F:F,B38,'เข้าร่วมพิธี+ไม่เข้า'!L:L,"ประสงค์เข้าร่วมพิธีฯ")</f>
        <v>0</v>
      </c>
      <c r="Y38" s="176">
        <f>COUNTIFS('เข้าร่วมพิธี+ไม่เข้า'!K:K,8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Z38" s="218">
        <f t="shared" si="7"/>
        <v>0</v>
      </c>
      <c r="AA38" s="175">
        <f>COUNTIFS('เข้าร่วมพิธี+ไม่เข้า'!K:K,9,'เข้าร่วมพิธี+ไม่เข้า'!F:F,B38,'เข้าร่วมพิธี+ไม่เข้า'!L:L,"ประสงค์เข้าร่วมพิธีฯ")</f>
        <v>0</v>
      </c>
      <c r="AB38" s="175">
        <f>COUNTIFS('เข้าร่วมพิธี+ไม่เข้า'!K:K,9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AC38" s="215">
        <f t="shared" si="8"/>
        <v>0</v>
      </c>
      <c r="AD38" s="175">
        <f>COUNTIFS('เข้าร่วมพิธี+ไม่เข้า'!L:L,10,'เข้าร่วมพิธี+ไม่เข้า'!G:G,B38,'เข้าร่วมพิธี+ไม่เข้า'!L:L,"ประสงค์เข้าร่วมพิธีฯ")</f>
        <v>0</v>
      </c>
      <c r="AE38" s="175">
        <f>COUNTIFS('เข้าร่วมพิธี+ไม่เข้า'!L:L,10,'เข้าร่วมพิธี+ไม่เข้า'!G:G,B38,'เข้าร่วมพิธี+ไม่เข้า'!L:L,"ไม่ประสงค์เข้าร่วมพิธีฯ โดยจะติดต่อรับด้วยตนเอง")</f>
        <v>0</v>
      </c>
      <c r="AF38" s="215">
        <f t="shared" si="9"/>
        <v>0</v>
      </c>
      <c r="AG38" s="175">
        <f>COUNTIFS('เข้าร่วมพิธี+ไม่เข้า'!K:K,11,'เข้าร่วมพิธี+ไม่เข้า'!F:F,B38,'เข้าร่วมพิธี+ไม่เข้า'!L:L,"ประสงค์เข้าร่วมพิธีฯ")</f>
        <v>0</v>
      </c>
      <c r="AH38" s="175">
        <f>COUNTIFS('เข้าร่วมพิธี+ไม่เข้า'!K:K,11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AI38" s="215">
        <f t="shared" si="10"/>
        <v>0</v>
      </c>
      <c r="AJ38" s="175">
        <f>COUNTIFS('เข้าร่วมพิธี+ไม่เข้า'!K:K,12,'เข้าร่วมพิธี+ไม่เข้า'!F:F,B38,'เข้าร่วมพิธี+ไม่เข้า'!L:L,"ประสงค์เข้าร่วมพิธีฯ")</f>
        <v>0</v>
      </c>
      <c r="AK38" s="175">
        <f>COUNTIFS('เข้าร่วมพิธี+ไม่เข้า'!K:K,12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AL38" s="215">
        <f t="shared" si="11"/>
        <v>0</v>
      </c>
      <c r="AM38" s="175">
        <f>COUNTIFS('เข้าร่วมพิธี+ไม่เข้า'!J:J,13,'เข้าร่วมพิธี+ไม่เข้า'!E:E,B38,'เข้าร่วมพิธี+ไม่เข้า'!L:L,"ประสงค์เข้าร่วมพิธีฯ")</f>
        <v>0</v>
      </c>
      <c r="AN38" s="175">
        <f>COUNTIFS('เข้าร่วมพิธี+ไม่เข้า'!J:J,13,'เข้าร่วมพิธี+ไม่เข้า'!E:E,B38,'เข้าร่วมพิธี+ไม่เข้า'!L:L,"ไม่ประสงค์เข้าร่วมพิธีฯ โดยจะติดต่อรับด้วยตนเอง")</f>
        <v>0</v>
      </c>
      <c r="AO38" s="215">
        <f t="shared" si="12"/>
        <v>0</v>
      </c>
      <c r="AP38" s="175">
        <f>COUNTIFS('เข้าร่วมพิธี+ไม่เข้า'!K:K,14,'เข้าร่วมพิธี+ไม่เข้า'!F:F,B38,'เข้าร่วมพิธี+ไม่เข้า'!L:L,"ประสงค์เข้าร่วมพิธีฯ")</f>
        <v>0</v>
      </c>
      <c r="AQ38" s="175">
        <f>COUNTIFS('เข้าร่วมพิธี+ไม่เข้า'!K:K,14,'เข้าร่วมพิธี+ไม่เข้า'!F:F,B38,'เข้าร่วมพิธี+ไม่เข้า'!L:L,"ไม่ประสงค์เข้าร่วมพิธีฯ โดยจะติดต่อรับด้วยตนเอง")</f>
        <v>0</v>
      </c>
      <c r="AR38" s="215">
        <f t="shared" si="13"/>
        <v>0</v>
      </c>
      <c r="AS38" s="226">
        <f t="shared" si="14"/>
        <v>1</v>
      </c>
      <c r="AT38" s="230"/>
    </row>
    <row r="39" spans="1:46" s="236" customFormat="1" x14ac:dyDescent="0.55000000000000004">
      <c r="A39" s="130">
        <v>30</v>
      </c>
      <c r="B39" s="132" t="s">
        <v>1630</v>
      </c>
      <c r="C39" s="175">
        <f>COUNTIFS('เข้าร่วมพิธี+ไม่เข้า'!K:K,1,'เข้าร่วมพิธี+ไม่เข้า'!F:F,B39,'เข้าร่วมพิธี+ไม่เข้า'!L:L,"ประสงค์เข้าร่วมพิธีฯ")</f>
        <v>0</v>
      </c>
      <c r="D39" s="175">
        <f>COUNTIFS('เข้าร่วมพิธี+ไม่เข้า'!K:K,1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E39" s="215">
        <f t="shared" si="0"/>
        <v>0</v>
      </c>
      <c r="F39" s="175">
        <f>COUNTIFS('เข้าร่วมพิธี+ไม่เข้า'!K:K,2,'เข้าร่วมพิธี+ไม่เข้า'!F:F,B39,'เข้าร่วมพิธี+ไม่เข้า'!L:L,"ประสงค์เข้าร่วมพิธีฯ")</f>
        <v>1</v>
      </c>
      <c r="G39" s="175">
        <f>COUNTIFS('เข้าร่วมพิธี+ไม่เข้า'!K:K,2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H39" s="215">
        <f t="shared" si="1"/>
        <v>1</v>
      </c>
      <c r="I39" s="175">
        <f>COUNTIFS('เข้าร่วมพิธี+ไม่เข้า'!K:K,3,'เข้าร่วมพิธี+ไม่เข้า'!F:F,B39,'เข้าร่วมพิธี+ไม่เข้า'!L:L,"ประสงค์เข้าร่วมพิธีฯ")</f>
        <v>1</v>
      </c>
      <c r="J39" s="175">
        <f>COUNTIFS('เข้าร่วมพิธี+ไม่เข้า'!K:K,3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K39" s="215">
        <f t="shared" si="2"/>
        <v>1</v>
      </c>
      <c r="L39" s="175">
        <f>COUNTIFS('เข้าร่วมพิธี+ไม่เข้า'!K:K,4,'เข้าร่วมพิธี+ไม่เข้า'!F:F,B39,'เข้าร่วมพิธี+ไม่เข้า'!L:L,"ประสงค์เข้าร่วมพิธีฯ")</f>
        <v>2</v>
      </c>
      <c r="M39" s="175">
        <f>COUNTIFS('เข้าร่วมพิธี+ไม่เข้า'!K:K,4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N39" s="215">
        <f t="shared" si="3"/>
        <v>2</v>
      </c>
      <c r="O39" s="175">
        <f>COUNTIFS('เข้าร่วมพิธี+ไม่เข้า'!K:K,5,'เข้าร่วมพิธี+ไม่เข้า'!F:F,B39,'เข้าร่วมพิธี+ไม่เข้า'!L:L,"ประสงค์เข้าร่วมพิธีฯ")</f>
        <v>3</v>
      </c>
      <c r="P39" s="175">
        <f>COUNTIFS('เข้าร่วมพิธี+ไม่เข้า'!K:K,5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Q39" s="215">
        <f t="shared" si="4"/>
        <v>3</v>
      </c>
      <c r="R39" s="175">
        <f>COUNTIFS('เข้าร่วมพิธี+ไม่เข้า'!K:K,6,'เข้าร่วมพิธี+ไม่เข้า'!F:F,B39,'เข้าร่วมพิธี+ไม่เข้า'!L:L,"ประสงค์เข้าร่วมพิธีฯ")</f>
        <v>1</v>
      </c>
      <c r="S39" s="175">
        <f>COUNTIFS('เข้าร่วมพิธี+ไม่เข้า'!K:K,6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T39" s="215">
        <f t="shared" si="5"/>
        <v>1</v>
      </c>
      <c r="U39" s="176">
        <f>COUNTIFS('เข้าร่วมพิธี+ไม่เข้า'!K:K,7,'เข้าร่วมพิธี+ไม่เข้า'!F:F,B39,'เข้าร่วมพิธี+ไม่เข้า'!L:L,"ประสงค์เข้าร่วมพิธีฯ")</f>
        <v>1</v>
      </c>
      <c r="V39" s="176">
        <f>COUNTIFS('เข้าร่วมพิธี+ไม่เข้า'!K:K,7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W39" s="218">
        <f t="shared" si="6"/>
        <v>1</v>
      </c>
      <c r="X39" s="176">
        <f>COUNTIFS('เข้าร่วมพิธี+ไม่เข้า'!K:K,8,'เข้าร่วมพิธี+ไม่เข้า'!F:F,B39,'เข้าร่วมพิธี+ไม่เข้า'!L:L,"ประสงค์เข้าร่วมพิธีฯ")</f>
        <v>2</v>
      </c>
      <c r="Y39" s="176">
        <f>COUNTIFS('เข้าร่วมพิธี+ไม่เข้า'!K:K,8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Z39" s="218">
        <f t="shared" si="7"/>
        <v>2</v>
      </c>
      <c r="AA39" s="175">
        <f>COUNTIFS('เข้าร่วมพิธี+ไม่เข้า'!K:K,9,'เข้าร่วมพิธี+ไม่เข้า'!F:F,B39,'เข้าร่วมพิธี+ไม่เข้า'!L:L,"ประสงค์เข้าร่วมพิธีฯ")</f>
        <v>0</v>
      </c>
      <c r="AB39" s="175">
        <f>COUNTIFS('เข้าร่วมพิธี+ไม่เข้า'!K:K,9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AC39" s="215">
        <f t="shared" si="8"/>
        <v>0</v>
      </c>
      <c r="AD39" s="175">
        <f>COUNTIFS('เข้าร่วมพิธี+ไม่เข้า'!L:L,10,'เข้าร่วมพิธี+ไม่เข้า'!G:G,B39,'เข้าร่วมพิธี+ไม่เข้า'!L:L,"ประสงค์เข้าร่วมพิธีฯ")</f>
        <v>0</v>
      </c>
      <c r="AE39" s="175">
        <f>COUNTIFS('เข้าร่วมพิธี+ไม่เข้า'!L:L,10,'เข้าร่วมพิธี+ไม่เข้า'!G:G,B39,'เข้าร่วมพิธี+ไม่เข้า'!L:L,"ไม่ประสงค์เข้าร่วมพิธีฯ โดยจะติดต่อรับด้วยตนเอง")</f>
        <v>0</v>
      </c>
      <c r="AF39" s="215">
        <f t="shared" si="9"/>
        <v>0</v>
      </c>
      <c r="AG39" s="175">
        <f>COUNTIFS('เข้าร่วมพิธี+ไม่เข้า'!K:K,11,'เข้าร่วมพิธี+ไม่เข้า'!F:F,B39,'เข้าร่วมพิธี+ไม่เข้า'!L:L,"ประสงค์เข้าร่วมพิธีฯ")</f>
        <v>0</v>
      </c>
      <c r="AH39" s="175">
        <f>COUNTIFS('เข้าร่วมพิธี+ไม่เข้า'!K:K,11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AI39" s="215">
        <f t="shared" si="10"/>
        <v>0</v>
      </c>
      <c r="AJ39" s="175">
        <f>COUNTIFS('เข้าร่วมพิธี+ไม่เข้า'!K:K,12,'เข้าร่วมพิธี+ไม่เข้า'!F:F,B39,'เข้าร่วมพิธี+ไม่เข้า'!L:L,"ประสงค์เข้าร่วมพิธีฯ")</f>
        <v>0</v>
      </c>
      <c r="AK39" s="175">
        <f>COUNTIFS('เข้าร่วมพิธี+ไม่เข้า'!K:K,12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AL39" s="215">
        <f t="shared" si="11"/>
        <v>0</v>
      </c>
      <c r="AM39" s="175">
        <f>COUNTIFS('เข้าร่วมพิธี+ไม่เข้า'!J:J,13,'เข้าร่วมพิธี+ไม่เข้า'!E:E,B39,'เข้าร่วมพิธี+ไม่เข้า'!L:L,"ประสงค์เข้าร่วมพิธีฯ")</f>
        <v>0</v>
      </c>
      <c r="AN39" s="175">
        <f>COUNTIFS('เข้าร่วมพิธี+ไม่เข้า'!J:J,13,'เข้าร่วมพิธี+ไม่เข้า'!E:E,B39,'เข้าร่วมพิธี+ไม่เข้า'!L:L,"ไม่ประสงค์เข้าร่วมพิธีฯ โดยจะติดต่อรับด้วยตนเอง")</f>
        <v>0</v>
      </c>
      <c r="AO39" s="215">
        <f t="shared" si="12"/>
        <v>0</v>
      </c>
      <c r="AP39" s="175">
        <f>COUNTIFS('เข้าร่วมพิธี+ไม่เข้า'!K:K,14,'เข้าร่วมพิธี+ไม่เข้า'!F:F,B39,'เข้าร่วมพิธี+ไม่เข้า'!L:L,"ประสงค์เข้าร่วมพิธีฯ")</f>
        <v>0</v>
      </c>
      <c r="AQ39" s="175">
        <f>COUNTIFS('เข้าร่วมพิธี+ไม่เข้า'!K:K,14,'เข้าร่วมพิธี+ไม่เข้า'!F:F,B39,'เข้าร่วมพิธี+ไม่เข้า'!L:L,"ไม่ประสงค์เข้าร่วมพิธีฯ โดยจะติดต่อรับด้วยตนเอง")</f>
        <v>0</v>
      </c>
      <c r="AR39" s="215">
        <f t="shared" si="13"/>
        <v>0</v>
      </c>
      <c r="AS39" s="226">
        <f t="shared" si="14"/>
        <v>11</v>
      </c>
      <c r="AT39" s="230"/>
    </row>
    <row r="40" spans="1:46" s="236" customFormat="1" x14ac:dyDescent="0.55000000000000004">
      <c r="A40" s="130">
        <v>31</v>
      </c>
      <c r="B40" s="132" t="s">
        <v>1633</v>
      </c>
      <c r="C40" s="175">
        <f>COUNTIFS('เข้าร่วมพิธี+ไม่เข้า'!K:K,1,'เข้าร่วมพิธี+ไม่เข้า'!F:F,B40,'เข้าร่วมพิธี+ไม่เข้า'!L:L,"ประสงค์เข้าร่วมพิธีฯ")</f>
        <v>1</v>
      </c>
      <c r="D40" s="175">
        <f>COUNTIFS('เข้าร่วมพิธี+ไม่เข้า'!K:K,1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E40" s="215">
        <f t="shared" si="0"/>
        <v>1</v>
      </c>
      <c r="F40" s="175">
        <f>COUNTIFS('เข้าร่วมพิธี+ไม่เข้า'!K:K,2,'เข้าร่วมพิธี+ไม่เข้า'!F:F,B40,'เข้าร่วมพิธี+ไม่เข้า'!L:L,"ประสงค์เข้าร่วมพิธีฯ")</f>
        <v>1</v>
      </c>
      <c r="G40" s="175">
        <f>COUNTIFS('เข้าร่วมพิธี+ไม่เข้า'!K:K,2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H40" s="215">
        <f t="shared" si="1"/>
        <v>1</v>
      </c>
      <c r="I40" s="175">
        <f>COUNTIFS('เข้าร่วมพิธี+ไม่เข้า'!K:K,3,'เข้าร่วมพิธี+ไม่เข้า'!F:F,B40,'เข้าร่วมพิธี+ไม่เข้า'!L:L,"ประสงค์เข้าร่วมพิธีฯ")</f>
        <v>0</v>
      </c>
      <c r="J40" s="175">
        <f>COUNTIFS('เข้าร่วมพิธี+ไม่เข้า'!K:K,3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K40" s="215">
        <f t="shared" si="2"/>
        <v>0</v>
      </c>
      <c r="L40" s="175">
        <f>COUNTIFS('เข้าร่วมพิธี+ไม่เข้า'!K:K,4,'เข้าร่วมพิธี+ไม่เข้า'!F:F,B40,'เข้าร่วมพิธี+ไม่เข้า'!L:L,"ประสงค์เข้าร่วมพิธีฯ")</f>
        <v>0</v>
      </c>
      <c r="M40" s="175">
        <f>COUNTIFS('เข้าร่วมพิธี+ไม่เข้า'!K:K,4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N40" s="215">
        <f t="shared" si="3"/>
        <v>0</v>
      </c>
      <c r="O40" s="175">
        <f>COUNTIFS('เข้าร่วมพิธี+ไม่เข้า'!K:K,5,'เข้าร่วมพิธี+ไม่เข้า'!F:F,B40,'เข้าร่วมพิธี+ไม่เข้า'!L:L,"ประสงค์เข้าร่วมพิธีฯ")</f>
        <v>1</v>
      </c>
      <c r="P40" s="175">
        <f>COUNTIFS('เข้าร่วมพิธี+ไม่เข้า'!K:K,5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Q40" s="215">
        <f t="shared" si="4"/>
        <v>1</v>
      </c>
      <c r="R40" s="175">
        <f>COUNTIFS('เข้าร่วมพิธี+ไม่เข้า'!K:K,6,'เข้าร่วมพิธี+ไม่เข้า'!F:F,B40,'เข้าร่วมพิธี+ไม่เข้า'!L:L,"ประสงค์เข้าร่วมพิธีฯ")</f>
        <v>3</v>
      </c>
      <c r="S40" s="175">
        <f>COUNTIFS('เข้าร่วมพิธี+ไม่เข้า'!K:K,6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T40" s="215">
        <f t="shared" si="5"/>
        <v>3</v>
      </c>
      <c r="U40" s="176">
        <f>COUNTIFS('เข้าร่วมพิธี+ไม่เข้า'!K:K,7,'เข้าร่วมพิธี+ไม่เข้า'!F:F,B40,'เข้าร่วมพิธี+ไม่เข้า'!L:L,"ประสงค์เข้าร่วมพิธีฯ")</f>
        <v>0</v>
      </c>
      <c r="V40" s="176">
        <f>COUNTIFS('เข้าร่วมพิธี+ไม่เข้า'!K:K,7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W40" s="218">
        <f t="shared" si="6"/>
        <v>0</v>
      </c>
      <c r="X40" s="176">
        <f>COUNTIFS('เข้าร่วมพิธี+ไม่เข้า'!K:K,8,'เข้าร่วมพิธี+ไม่เข้า'!F:F,B40,'เข้าร่วมพิธี+ไม่เข้า'!L:L,"ประสงค์เข้าร่วมพิธีฯ")</f>
        <v>0</v>
      </c>
      <c r="Y40" s="176">
        <f>COUNTIFS('เข้าร่วมพิธี+ไม่เข้า'!K:K,8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Z40" s="218">
        <f t="shared" si="7"/>
        <v>0</v>
      </c>
      <c r="AA40" s="175">
        <f>COUNTIFS('เข้าร่วมพิธี+ไม่เข้า'!K:K,9,'เข้าร่วมพิธี+ไม่เข้า'!F:F,B40,'เข้าร่วมพิธี+ไม่เข้า'!L:L,"ประสงค์เข้าร่วมพิธีฯ")</f>
        <v>0</v>
      </c>
      <c r="AB40" s="175">
        <f>COUNTIFS('เข้าร่วมพิธี+ไม่เข้า'!K:K,9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AC40" s="215">
        <f t="shared" si="8"/>
        <v>0</v>
      </c>
      <c r="AD40" s="175">
        <f>COUNTIFS('เข้าร่วมพิธี+ไม่เข้า'!L:L,10,'เข้าร่วมพิธี+ไม่เข้า'!G:G,B40,'เข้าร่วมพิธี+ไม่เข้า'!L:L,"ประสงค์เข้าร่วมพิธีฯ")</f>
        <v>0</v>
      </c>
      <c r="AE40" s="175">
        <f>COUNTIFS('เข้าร่วมพิธี+ไม่เข้า'!L:L,10,'เข้าร่วมพิธี+ไม่เข้า'!G:G,B40,'เข้าร่วมพิธี+ไม่เข้า'!L:L,"ไม่ประสงค์เข้าร่วมพิธีฯ โดยจะติดต่อรับด้วยตนเอง")</f>
        <v>0</v>
      </c>
      <c r="AF40" s="215">
        <f t="shared" si="9"/>
        <v>0</v>
      </c>
      <c r="AG40" s="175">
        <f>COUNTIFS('เข้าร่วมพิธี+ไม่เข้า'!K:K,11,'เข้าร่วมพิธี+ไม่เข้า'!F:F,B40,'เข้าร่วมพิธี+ไม่เข้า'!L:L,"ประสงค์เข้าร่วมพิธีฯ")</f>
        <v>0</v>
      </c>
      <c r="AH40" s="175">
        <f>COUNTIFS('เข้าร่วมพิธี+ไม่เข้า'!K:K,11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AI40" s="215">
        <f t="shared" si="10"/>
        <v>0</v>
      </c>
      <c r="AJ40" s="175">
        <f>COUNTIFS('เข้าร่วมพิธี+ไม่เข้า'!K:K,12,'เข้าร่วมพิธี+ไม่เข้า'!F:F,B40,'เข้าร่วมพิธี+ไม่เข้า'!L:L,"ประสงค์เข้าร่วมพิธีฯ")</f>
        <v>0</v>
      </c>
      <c r="AK40" s="175">
        <f>COUNTIFS('เข้าร่วมพิธี+ไม่เข้า'!K:K,12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AL40" s="215">
        <f t="shared" si="11"/>
        <v>0</v>
      </c>
      <c r="AM40" s="175">
        <f>COUNTIFS('เข้าร่วมพิธี+ไม่เข้า'!J:J,13,'เข้าร่วมพิธี+ไม่เข้า'!E:E,B40,'เข้าร่วมพิธี+ไม่เข้า'!L:L,"ประสงค์เข้าร่วมพิธีฯ")</f>
        <v>0</v>
      </c>
      <c r="AN40" s="175">
        <f>COUNTIFS('เข้าร่วมพิธี+ไม่เข้า'!J:J,13,'เข้าร่วมพิธี+ไม่เข้า'!E:E,B40,'เข้าร่วมพิธี+ไม่เข้า'!L:L,"ไม่ประสงค์เข้าร่วมพิธีฯ โดยจะติดต่อรับด้วยตนเอง")</f>
        <v>0</v>
      </c>
      <c r="AO40" s="215">
        <f t="shared" si="12"/>
        <v>0</v>
      </c>
      <c r="AP40" s="175">
        <f>COUNTIFS('เข้าร่วมพิธี+ไม่เข้า'!K:K,14,'เข้าร่วมพิธี+ไม่เข้า'!F:F,B40,'เข้าร่วมพิธี+ไม่เข้า'!L:L,"ประสงค์เข้าร่วมพิธีฯ")</f>
        <v>0</v>
      </c>
      <c r="AQ40" s="175">
        <f>COUNTIFS('เข้าร่วมพิธี+ไม่เข้า'!K:K,14,'เข้าร่วมพิธี+ไม่เข้า'!F:F,B40,'เข้าร่วมพิธี+ไม่เข้า'!L:L,"ไม่ประสงค์เข้าร่วมพิธีฯ โดยจะติดต่อรับด้วยตนเอง")</f>
        <v>0</v>
      </c>
      <c r="AR40" s="215">
        <f t="shared" si="13"/>
        <v>0</v>
      </c>
      <c r="AS40" s="226">
        <f t="shared" si="14"/>
        <v>6</v>
      </c>
      <c r="AT40" s="230"/>
    </row>
    <row r="41" spans="1:46" s="236" customFormat="1" x14ac:dyDescent="0.55000000000000004">
      <c r="A41" s="130">
        <v>32</v>
      </c>
      <c r="B41" s="132" t="s">
        <v>1636</v>
      </c>
      <c r="C41" s="175">
        <f>COUNTIFS('เข้าร่วมพิธี+ไม่เข้า'!K:K,1,'เข้าร่วมพิธี+ไม่เข้า'!F:F,B41,'เข้าร่วมพิธี+ไม่เข้า'!L:L,"ประสงค์เข้าร่วมพิธีฯ")</f>
        <v>0</v>
      </c>
      <c r="D41" s="175">
        <f>COUNTIFS('เข้าร่วมพิธี+ไม่เข้า'!K:K,1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E41" s="215">
        <f t="shared" si="0"/>
        <v>0</v>
      </c>
      <c r="F41" s="175">
        <f>COUNTIFS('เข้าร่วมพิธี+ไม่เข้า'!K:K,2,'เข้าร่วมพิธี+ไม่เข้า'!F:F,B41,'เข้าร่วมพิธี+ไม่เข้า'!L:L,"ประสงค์เข้าร่วมพิธีฯ")</f>
        <v>0</v>
      </c>
      <c r="G41" s="175">
        <f>COUNTIFS('เข้าร่วมพิธี+ไม่เข้า'!K:K,2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H41" s="215">
        <f t="shared" si="1"/>
        <v>0</v>
      </c>
      <c r="I41" s="175">
        <f>COUNTIFS('เข้าร่วมพิธี+ไม่เข้า'!K:K,3,'เข้าร่วมพิธี+ไม่เข้า'!F:F,B41,'เข้าร่วมพิธี+ไม่เข้า'!L:L,"ประสงค์เข้าร่วมพิธีฯ")</f>
        <v>0</v>
      </c>
      <c r="J41" s="175">
        <f>COUNTIFS('เข้าร่วมพิธี+ไม่เข้า'!K:K,3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K41" s="215">
        <f t="shared" si="2"/>
        <v>0</v>
      </c>
      <c r="L41" s="175">
        <f>COUNTIFS('เข้าร่วมพิธี+ไม่เข้า'!K:K,4,'เข้าร่วมพิธี+ไม่เข้า'!F:F,B41,'เข้าร่วมพิธี+ไม่เข้า'!L:L,"ประสงค์เข้าร่วมพิธีฯ")</f>
        <v>0</v>
      </c>
      <c r="M41" s="175">
        <f>COUNTIFS('เข้าร่วมพิธี+ไม่เข้า'!K:K,4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N41" s="215">
        <f t="shared" si="3"/>
        <v>0</v>
      </c>
      <c r="O41" s="175">
        <f>COUNTIFS('เข้าร่วมพิธี+ไม่เข้า'!K:K,5,'เข้าร่วมพิธี+ไม่เข้า'!F:F,B41,'เข้าร่วมพิธี+ไม่เข้า'!L:L,"ประสงค์เข้าร่วมพิธีฯ")</f>
        <v>0</v>
      </c>
      <c r="P41" s="175">
        <f>COUNTIFS('เข้าร่วมพิธี+ไม่เข้า'!K:K,5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Q41" s="215">
        <f t="shared" si="4"/>
        <v>0</v>
      </c>
      <c r="R41" s="175">
        <f>COUNTIFS('เข้าร่วมพิธี+ไม่เข้า'!K:K,6,'เข้าร่วมพิธี+ไม่เข้า'!F:F,B41,'เข้าร่วมพิธี+ไม่เข้า'!L:L,"ประสงค์เข้าร่วมพิธีฯ")</f>
        <v>0</v>
      </c>
      <c r="S41" s="175">
        <f>COUNTIFS('เข้าร่วมพิธี+ไม่เข้า'!K:K,6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T41" s="215">
        <f t="shared" si="5"/>
        <v>0</v>
      </c>
      <c r="U41" s="176">
        <f>COUNTIFS('เข้าร่วมพิธี+ไม่เข้า'!K:K,7,'เข้าร่วมพิธี+ไม่เข้า'!F:F,B41,'เข้าร่วมพิธี+ไม่เข้า'!L:L,"ประสงค์เข้าร่วมพิธีฯ")</f>
        <v>0</v>
      </c>
      <c r="V41" s="176">
        <f>COUNTIFS('เข้าร่วมพิธี+ไม่เข้า'!K:K,7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W41" s="218">
        <f t="shared" si="6"/>
        <v>0</v>
      </c>
      <c r="X41" s="176">
        <f>COUNTIFS('เข้าร่วมพิธี+ไม่เข้า'!K:K,8,'เข้าร่วมพิธี+ไม่เข้า'!F:F,B41,'เข้าร่วมพิธี+ไม่เข้า'!L:L,"ประสงค์เข้าร่วมพิธีฯ")</f>
        <v>0</v>
      </c>
      <c r="Y41" s="176">
        <f>COUNTIFS('เข้าร่วมพิธี+ไม่เข้า'!K:K,8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Z41" s="218">
        <f t="shared" si="7"/>
        <v>0</v>
      </c>
      <c r="AA41" s="175">
        <f>COUNTIFS('เข้าร่วมพิธี+ไม่เข้า'!K:K,9,'เข้าร่วมพิธี+ไม่เข้า'!F:F,B41,'เข้าร่วมพิธี+ไม่เข้า'!L:L,"ประสงค์เข้าร่วมพิธีฯ")</f>
        <v>0</v>
      </c>
      <c r="AB41" s="175">
        <f>COUNTIFS('เข้าร่วมพิธี+ไม่เข้า'!K:K,9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AC41" s="215">
        <f t="shared" si="8"/>
        <v>0</v>
      </c>
      <c r="AD41" s="175">
        <f>COUNTIFS('เข้าร่วมพิธี+ไม่เข้า'!L:L,10,'เข้าร่วมพิธี+ไม่เข้า'!G:G,B41,'เข้าร่วมพิธี+ไม่เข้า'!L:L,"ประสงค์เข้าร่วมพิธีฯ")</f>
        <v>0</v>
      </c>
      <c r="AE41" s="175">
        <f>COUNTIFS('เข้าร่วมพิธี+ไม่เข้า'!L:L,10,'เข้าร่วมพิธี+ไม่เข้า'!G:G,B41,'เข้าร่วมพิธี+ไม่เข้า'!L:L,"ไม่ประสงค์เข้าร่วมพิธีฯ โดยจะติดต่อรับด้วยตนเอง")</f>
        <v>0</v>
      </c>
      <c r="AF41" s="215">
        <f t="shared" si="9"/>
        <v>0</v>
      </c>
      <c r="AG41" s="175">
        <f>COUNTIFS('เข้าร่วมพิธี+ไม่เข้า'!K:K,11,'เข้าร่วมพิธี+ไม่เข้า'!F:F,B41,'เข้าร่วมพิธี+ไม่เข้า'!L:L,"ประสงค์เข้าร่วมพิธีฯ")</f>
        <v>0</v>
      </c>
      <c r="AH41" s="175">
        <f>COUNTIFS('เข้าร่วมพิธี+ไม่เข้า'!K:K,11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AI41" s="215">
        <f t="shared" si="10"/>
        <v>0</v>
      </c>
      <c r="AJ41" s="175">
        <f>COUNTIFS('เข้าร่วมพิธี+ไม่เข้า'!K:K,12,'เข้าร่วมพิธี+ไม่เข้า'!F:F,B41,'เข้าร่วมพิธี+ไม่เข้า'!L:L,"ประสงค์เข้าร่วมพิธีฯ")</f>
        <v>0</v>
      </c>
      <c r="AK41" s="175">
        <f>COUNTIFS('เข้าร่วมพิธี+ไม่เข้า'!K:K,12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AL41" s="215">
        <f t="shared" si="11"/>
        <v>0</v>
      </c>
      <c r="AM41" s="175">
        <f>COUNTIFS('เข้าร่วมพิธี+ไม่เข้า'!J:J,13,'เข้าร่วมพิธี+ไม่เข้า'!E:E,B41,'เข้าร่วมพิธี+ไม่เข้า'!L:L,"ประสงค์เข้าร่วมพิธีฯ")</f>
        <v>0</v>
      </c>
      <c r="AN41" s="175">
        <f>COUNTIFS('เข้าร่วมพิธี+ไม่เข้า'!J:J,13,'เข้าร่วมพิธี+ไม่เข้า'!E:E,B41,'เข้าร่วมพิธี+ไม่เข้า'!L:L,"ไม่ประสงค์เข้าร่วมพิธีฯ โดยจะติดต่อรับด้วยตนเอง")</f>
        <v>0</v>
      </c>
      <c r="AO41" s="215">
        <f t="shared" si="12"/>
        <v>0</v>
      </c>
      <c r="AP41" s="175">
        <f>COUNTIFS('เข้าร่วมพิธี+ไม่เข้า'!K:K,14,'เข้าร่วมพิธี+ไม่เข้า'!F:F,B41,'เข้าร่วมพิธี+ไม่เข้า'!L:L,"ประสงค์เข้าร่วมพิธีฯ")</f>
        <v>0</v>
      </c>
      <c r="AQ41" s="175">
        <f>COUNTIFS('เข้าร่วมพิธี+ไม่เข้า'!K:K,14,'เข้าร่วมพิธี+ไม่เข้า'!F:F,B41,'เข้าร่วมพิธี+ไม่เข้า'!L:L,"ไม่ประสงค์เข้าร่วมพิธีฯ โดยจะติดต่อรับด้วยตนเอง")</f>
        <v>0</v>
      </c>
      <c r="AR41" s="215">
        <f t="shared" si="13"/>
        <v>0</v>
      </c>
      <c r="AS41" s="226">
        <f t="shared" si="14"/>
        <v>0</v>
      </c>
      <c r="AT41" s="230"/>
    </row>
    <row r="42" spans="1:46" s="236" customFormat="1" x14ac:dyDescent="0.55000000000000004">
      <c r="A42" s="130">
        <v>33</v>
      </c>
      <c r="B42" s="132" t="s">
        <v>1639</v>
      </c>
      <c r="C42" s="175">
        <f>COUNTIFS('เข้าร่วมพิธี+ไม่เข้า'!K:K,1,'เข้าร่วมพิธี+ไม่เข้า'!F:F,B42,'เข้าร่วมพิธี+ไม่เข้า'!L:L,"ประสงค์เข้าร่วมพิธีฯ")</f>
        <v>0</v>
      </c>
      <c r="D42" s="175">
        <f>COUNTIFS('เข้าร่วมพิธี+ไม่เข้า'!K:K,1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E42" s="215">
        <f t="shared" si="0"/>
        <v>0</v>
      </c>
      <c r="F42" s="175">
        <f>COUNTIFS('เข้าร่วมพิธี+ไม่เข้า'!K:K,2,'เข้าร่วมพิธี+ไม่เข้า'!F:F,B42,'เข้าร่วมพิธี+ไม่เข้า'!L:L,"ประสงค์เข้าร่วมพิธีฯ")</f>
        <v>2</v>
      </c>
      <c r="G42" s="175">
        <f>COUNTIFS('เข้าร่วมพิธี+ไม่เข้า'!K:K,2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H42" s="215">
        <f t="shared" si="1"/>
        <v>2</v>
      </c>
      <c r="I42" s="175">
        <f>COUNTIFS('เข้าร่วมพิธี+ไม่เข้า'!K:K,3,'เข้าร่วมพิธี+ไม่เข้า'!F:F,B42,'เข้าร่วมพิธี+ไม่เข้า'!L:L,"ประสงค์เข้าร่วมพิธีฯ")</f>
        <v>2</v>
      </c>
      <c r="J42" s="175">
        <f>COUNTIFS('เข้าร่วมพิธี+ไม่เข้า'!K:K,3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K42" s="215">
        <f t="shared" si="2"/>
        <v>2</v>
      </c>
      <c r="L42" s="175">
        <f>COUNTIFS('เข้าร่วมพิธี+ไม่เข้า'!K:K,4,'เข้าร่วมพิธี+ไม่เข้า'!F:F,B42,'เข้าร่วมพิธี+ไม่เข้า'!L:L,"ประสงค์เข้าร่วมพิธีฯ")</f>
        <v>1</v>
      </c>
      <c r="M42" s="175">
        <f>COUNTIFS('เข้าร่วมพิธี+ไม่เข้า'!K:K,4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N42" s="215">
        <f t="shared" si="3"/>
        <v>1</v>
      </c>
      <c r="O42" s="175">
        <f>COUNTIFS('เข้าร่วมพิธี+ไม่เข้า'!K:K,5,'เข้าร่วมพิธี+ไม่เข้า'!F:F,B42,'เข้าร่วมพิธี+ไม่เข้า'!L:L,"ประสงค์เข้าร่วมพิธีฯ")</f>
        <v>2</v>
      </c>
      <c r="P42" s="175">
        <f>COUNTIFS('เข้าร่วมพิธี+ไม่เข้า'!K:K,5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Q42" s="215">
        <f t="shared" si="4"/>
        <v>2</v>
      </c>
      <c r="R42" s="175">
        <f>COUNTIFS('เข้าร่วมพิธี+ไม่เข้า'!K:K,6,'เข้าร่วมพิธี+ไม่เข้า'!F:F,B42,'เข้าร่วมพิธี+ไม่เข้า'!L:L,"ประสงค์เข้าร่วมพิธีฯ")</f>
        <v>4</v>
      </c>
      <c r="S42" s="175">
        <f>COUNTIFS('เข้าร่วมพิธี+ไม่เข้า'!K:K,6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T42" s="215">
        <f t="shared" si="5"/>
        <v>4</v>
      </c>
      <c r="U42" s="176">
        <f>COUNTIFS('เข้าร่วมพิธี+ไม่เข้า'!K:K,7,'เข้าร่วมพิธี+ไม่เข้า'!F:F,B42,'เข้าร่วมพิธี+ไม่เข้า'!L:L,"ประสงค์เข้าร่วมพิธีฯ")</f>
        <v>1</v>
      </c>
      <c r="V42" s="176">
        <f>COUNTIFS('เข้าร่วมพิธี+ไม่เข้า'!K:K,7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W42" s="218">
        <f t="shared" si="6"/>
        <v>1</v>
      </c>
      <c r="X42" s="176">
        <f>COUNTIFS('เข้าร่วมพิธี+ไม่เข้า'!K:K,8,'เข้าร่วมพิธี+ไม่เข้า'!F:F,B42,'เข้าร่วมพิธี+ไม่เข้า'!L:L,"ประสงค์เข้าร่วมพิธีฯ")</f>
        <v>2</v>
      </c>
      <c r="Y42" s="176">
        <f>COUNTIFS('เข้าร่วมพิธี+ไม่เข้า'!K:K,8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Z42" s="218">
        <f t="shared" si="7"/>
        <v>2</v>
      </c>
      <c r="AA42" s="175">
        <f>COUNTIFS('เข้าร่วมพิธี+ไม่เข้า'!K:K,9,'เข้าร่วมพิธี+ไม่เข้า'!F:F,B42,'เข้าร่วมพิธี+ไม่เข้า'!L:L,"ประสงค์เข้าร่วมพิธีฯ")</f>
        <v>0</v>
      </c>
      <c r="AB42" s="175">
        <f>COUNTIFS('เข้าร่วมพิธี+ไม่เข้า'!K:K,9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AC42" s="215">
        <f t="shared" si="8"/>
        <v>0</v>
      </c>
      <c r="AD42" s="175">
        <f>COUNTIFS('เข้าร่วมพิธี+ไม่เข้า'!L:L,10,'เข้าร่วมพิธี+ไม่เข้า'!G:G,B42,'เข้าร่วมพิธี+ไม่เข้า'!L:L,"ประสงค์เข้าร่วมพิธีฯ")</f>
        <v>0</v>
      </c>
      <c r="AE42" s="175">
        <f>COUNTIFS('เข้าร่วมพิธี+ไม่เข้า'!L:L,10,'เข้าร่วมพิธี+ไม่เข้า'!G:G,B42,'เข้าร่วมพิธี+ไม่เข้า'!L:L,"ไม่ประสงค์เข้าร่วมพิธีฯ โดยจะติดต่อรับด้วยตนเอง")</f>
        <v>0</v>
      </c>
      <c r="AF42" s="215">
        <f t="shared" si="9"/>
        <v>0</v>
      </c>
      <c r="AG42" s="175">
        <f>COUNTIFS('เข้าร่วมพิธี+ไม่เข้า'!K:K,11,'เข้าร่วมพิธี+ไม่เข้า'!F:F,B42,'เข้าร่วมพิธี+ไม่เข้า'!L:L,"ประสงค์เข้าร่วมพิธีฯ")</f>
        <v>1</v>
      </c>
      <c r="AH42" s="175">
        <f>COUNTIFS('เข้าร่วมพิธี+ไม่เข้า'!K:K,11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AI42" s="215">
        <f t="shared" si="10"/>
        <v>1</v>
      </c>
      <c r="AJ42" s="175">
        <f>COUNTIFS('เข้าร่วมพิธี+ไม่เข้า'!K:K,12,'เข้าร่วมพิธี+ไม่เข้า'!F:F,B42,'เข้าร่วมพิธี+ไม่เข้า'!L:L,"ประสงค์เข้าร่วมพิธีฯ")</f>
        <v>0</v>
      </c>
      <c r="AK42" s="175">
        <f>COUNTIFS('เข้าร่วมพิธี+ไม่เข้า'!K:K,12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AL42" s="215">
        <f t="shared" si="11"/>
        <v>0</v>
      </c>
      <c r="AM42" s="175">
        <f>COUNTIFS('เข้าร่วมพิธี+ไม่เข้า'!J:J,13,'เข้าร่วมพิธี+ไม่เข้า'!E:E,B42,'เข้าร่วมพิธี+ไม่เข้า'!L:L,"ประสงค์เข้าร่วมพิธีฯ")</f>
        <v>0</v>
      </c>
      <c r="AN42" s="175">
        <f>COUNTIFS('เข้าร่วมพิธี+ไม่เข้า'!J:J,13,'เข้าร่วมพิธี+ไม่เข้า'!E:E,B42,'เข้าร่วมพิธี+ไม่เข้า'!L:L,"ไม่ประสงค์เข้าร่วมพิธีฯ โดยจะติดต่อรับด้วยตนเอง")</f>
        <v>0</v>
      </c>
      <c r="AO42" s="215">
        <f t="shared" si="12"/>
        <v>0</v>
      </c>
      <c r="AP42" s="175">
        <f>COUNTIFS('เข้าร่วมพิธี+ไม่เข้า'!K:K,14,'เข้าร่วมพิธี+ไม่เข้า'!F:F,B42,'เข้าร่วมพิธี+ไม่เข้า'!L:L,"ประสงค์เข้าร่วมพิธีฯ")</f>
        <v>0</v>
      </c>
      <c r="AQ42" s="175">
        <f>COUNTIFS('เข้าร่วมพิธี+ไม่เข้า'!K:K,14,'เข้าร่วมพิธี+ไม่เข้า'!F:F,B42,'เข้าร่วมพิธี+ไม่เข้า'!L:L,"ไม่ประสงค์เข้าร่วมพิธีฯ โดยจะติดต่อรับด้วยตนเอง")</f>
        <v>0</v>
      </c>
      <c r="AR42" s="215">
        <f t="shared" si="13"/>
        <v>0</v>
      </c>
      <c r="AS42" s="226">
        <f t="shared" si="14"/>
        <v>15</v>
      </c>
      <c r="AT42" s="230"/>
    </row>
    <row r="43" spans="1:46" s="236" customFormat="1" x14ac:dyDescent="0.55000000000000004">
      <c r="A43" s="130">
        <v>34</v>
      </c>
      <c r="B43" s="132" t="s">
        <v>1642</v>
      </c>
      <c r="C43" s="175">
        <f>COUNTIFS('เข้าร่วมพิธี+ไม่เข้า'!K:K,1,'เข้าร่วมพิธี+ไม่เข้า'!F:F,B43,'เข้าร่วมพิธี+ไม่เข้า'!L:L,"ประสงค์เข้าร่วมพิธีฯ")</f>
        <v>0</v>
      </c>
      <c r="D43" s="175">
        <f>COUNTIFS('เข้าร่วมพิธี+ไม่เข้า'!K:K,1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E43" s="215">
        <f t="shared" si="0"/>
        <v>0</v>
      </c>
      <c r="F43" s="175">
        <f>COUNTIFS('เข้าร่วมพิธี+ไม่เข้า'!K:K,2,'เข้าร่วมพิธี+ไม่เข้า'!F:F,B43,'เข้าร่วมพิธี+ไม่เข้า'!L:L,"ประสงค์เข้าร่วมพิธีฯ")</f>
        <v>0</v>
      </c>
      <c r="G43" s="175">
        <f>COUNTIFS('เข้าร่วมพิธี+ไม่เข้า'!K:K,2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H43" s="215">
        <f t="shared" si="1"/>
        <v>0</v>
      </c>
      <c r="I43" s="175">
        <f>COUNTIFS('เข้าร่วมพิธี+ไม่เข้า'!K:K,3,'เข้าร่วมพิธี+ไม่เข้า'!F:F,B43,'เข้าร่วมพิธี+ไม่เข้า'!L:L,"ประสงค์เข้าร่วมพิธีฯ")</f>
        <v>2</v>
      </c>
      <c r="J43" s="175">
        <f>COUNTIFS('เข้าร่วมพิธี+ไม่เข้า'!K:K,3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K43" s="215">
        <f t="shared" si="2"/>
        <v>2</v>
      </c>
      <c r="L43" s="175">
        <f>COUNTIFS('เข้าร่วมพิธี+ไม่เข้า'!K:K,4,'เข้าร่วมพิธี+ไม่เข้า'!F:F,B43,'เข้าร่วมพิธี+ไม่เข้า'!L:L,"ประสงค์เข้าร่วมพิธีฯ")</f>
        <v>1</v>
      </c>
      <c r="M43" s="175">
        <f>COUNTIFS('เข้าร่วมพิธี+ไม่เข้า'!K:K,4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N43" s="215">
        <f t="shared" si="3"/>
        <v>1</v>
      </c>
      <c r="O43" s="175">
        <f>COUNTIFS('เข้าร่วมพิธี+ไม่เข้า'!K:K,5,'เข้าร่วมพิธี+ไม่เข้า'!F:F,B43,'เข้าร่วมพิธี+ไม่เข้า'!L:L,"ประสงค์เข้าร่วมพิธีฯ")</f>
        <v>0</v>
      </c>
      <c r="P43" s="175">
        <f>COUNTIFS('เข้าร่วมพิธี+ไม่เข้า'!K:K,5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Q43" s="215">
        <f t="shared" si="4"/>
        <v>0</v>
      </c>
      <c r="R43" s="175">
        <f>COUNTIFS('เข้าร่วมพิธี+ไม่เข้า'!K:K,6,'เข้าร่วมพิธี+ไม่เข้า'!F:F,B43,'เข้าร่วมพิธี+ไม่เข้า'!L:L,"ประสงค์เข้าร่วมพิธีฯ")</f>
        <v>1</v>
      </c>
      <c r="S43" s="175">
        <f>COUNTIFS('เข้าร่วมพิธี+ไม่เข้า'!K:K,6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T43" s="215">
        <f t="shared" si="5"/>
        <v>1</v>
      </c>
      <c r="U43" s="176">
        <f>COUNTIFS('เข้าร่วมพิธี+ไม่เข้า'!K:K,7,'เข้าร่วมพิธี+ไม่เข้า'!F:F,B43,'เข้าร่วมพิธี+ไม่เข้า'!L:L,"ประสงค์เข้าร่วมพิธีฯ")</f>
        <v>0</v>
      </c>
      <c r="V43" s="176">
        <f>COUNTIFS('เข้าร่วมพิธี+ไม่เข้า'!K:K,7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W43" s="218">
        <f t="shared" si="6"/>
        <v>0</v>
      </c>
      <c r="X43" s="176">
        <f>COUNTIFS('เข้าร่วมพิธี+ไม่เข้า'!K:K,8,'เข้าร่วมพิธี+ไม่เข้า'!F:F,B43,'เข้าร่วมพิธี+ไม่เข้า'!L:L,"ประสงค์เข้าร่วมพิธีฯ")</f>
        <v>0</v>
      </c>
      <c r="Y43" s="176">
        <f>COUNTIFS('เข้าร่วมพิธี+ไม่เข้า'!K:K,8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Z43" s="218">
        <f t="shared" si="7"/>
        <v>0</v>
      </c>
      <c r="AA43" s="175">
        <f>COUNTIFS('เข้าร่วมพิธี+ไม่เข้า'!K:K,9,'เข้าร่วมพิธี+ไม่เข้า'!F:F,B43,'เข้าร่วมพิธี+ไม่เข้า'!L:L,"ประสงค์เข้าร่วมพิธีฯ")</f>
        <v>0</v>
      </c>
      <c r="AB43" s="175">
        <f>COUNTIFS('เข้าร่วมพิธี+ไม่เข้า'!K:K,9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AC43" s="215">
        <f t="shared" si="8"/>
        <v>0</v>
      </c>
      <c r="AD43" s="175">
        <f>COUNTIFS('เข้าร่วมพิธี+ไม่เข้า'!L:L,10,'เข้าร่วมพิธี+ไม่เข้า'!G:G,B43,'เข้าร่วมพิธี+ไม่เข้า'!L:L,"ประสงค์เข้าร่วมพิธีฯ")</f>
        <v>0</v>
      </c>
      <c r="AE43" s="175">
        <f>COUNTIFS('เข้าร่วมพิธี+ไม่เข้า'!L:L,10,'เข้าร่วมพิธี+ไม่เข้า'!G:G,B43,'เข้าร่วมพิธี+ไม่เข้า'!L:L,"ไม่ประสงค์เข้าร่วมพิธีฯ โดยจะติดต่อรับด้วยตนเอง")</f>
        <v>0</v>
      </c>
      <c r="AF43" s="215">
        <f t="shared" si="9"/>
        <v>0</v>
      </c>
      <c r="AG43" s="175">
        <f>COUNTIFS('เข้าร่วมพิธี+ไม่เข้า'!K:K,11,'เข้าร่วมพิธี+ไม่เข้า'!F:F,B43,'เข้าร่วมพิธี+ไม่เข้า'!L:L,"ประสงค์เข้าร่วมพิธีฯ")</f>
        <v>0</v>
      </c>
      <c r="AH43" s="175">
        <f>COUNTIFS('เข้าร่วมพิธี+ไม่เข้า'!K:K,11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AI43" s="215">
        <f t="shared" si="10"/>
        <v>0</v>
      </c>
      <c r="AJ43" s="175">
        <f>COUNTIFS('เข้าร่วมพิธี+ไม่เข้า'!K:K,12,'เข้าร่วมพิธี+ไม่เข้า'!F:F,B43,'เข้าร่วมพิธี+ไม่เข้า'!L:L,"ประสงค์เข้าร่วมพิธีฯ")</f>
        <v>0</v>
      </c>
      <c r="AK43" s="175">
        <f>COUNTIFS('เข้าร่วมพิธี+ไม่เข้า'!K:K,12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AL43" s="215">
        <f t="shared" si="11"/>
        <v>0</v>
      </c>
      <c r="AM43" s="175">
        <f>COUNTIFS('เข้าร่วมพิธี+ไม่เข้า'!J:J,13,'เข้าร่วมพิธี+ไม่เข้า'!E:E,B43,'เข้าร่วมพิธี+ไม่เข้า'!L:L,"ประสงค์เข้าร่วมพิธีฯ")</f>
        <v>0</v>
      </c>
      <c r="AN43" s="175">
        <f>COUNTIFS('เข้าร่วมพิธี+ไม่เข้า'!J:J,13,'เข้าร่วมพิธี+ไม่เข้า'!E:E,B43,'เข้าร่วมพิธี+ไม่เข้า'!L:L,"ไม่ประสงค์เข้าร่วมพิธีฯ โดยจะติดต่อรับด้วยตนเอง")</f>
        <v>0</v>
      </c>
      <c r="AO43" s="215">
        <f t="shared" si="12"/>
        <v>0</v>
      </c>
      <c r="AP43" s="175">
        <f>COUNTIFS('เข้าร่วมพิธี+ไม่เข้า'!K:K,14,'เข้าร่วมพิธี+ไม่เข้า'!F:F,B43,'เข้าร่วมพิธี+ไม่เข้า'!L:L,"ประสงค์เข้าร่วมพิธีฯ")</f>
        <v>0</v>
      </c>
      <c r="AQ43" s="175">
        <f>COUNTIFS('เข้าร่วมพิธี+ไม่เข้า'!K:K,14,'เข้าร่วมพิธี+ไม่เข้า'!F:F,B43,'เข้าร่วมพิธี+ไม่เข้า'!L:L,"ไม่ประสงค์เข้าร่วมพิธีฯ โดยจะติดต่อรับด้วยตนเอง")</f>
        <v>0</v>
      </c>
      <c r="AR43" s="215">
        <f t="shared" si="13"/>
        <v>0</v>
      </c>
      <c r="AS43" s="226">
        <f t="shared" si="14"/>
        <v>4</v>
      </c>
      <c r="AT43" s="230"/>
    </row>
    <row r="44" spans="1:46" s="236" customFormat="1" x14ac:dyDescent="0.55000000000000004">
      <c r="A44" s="130">
        <v>35</v>
      </c>
      <c r="B44" s="132" t="s">
        <v>1645</v>
      </c>
      <c r="C44" s="175">
        <f>COUNTIFS('เข้าร่วมพิธี+ไม่เข้า'!K:K,1,'เข้าร่วมพิธี+ไม่เข้า'!F:F,B44,'เข้าร่วมพิธี+ไม่เข้า'!L:L,"ประสงค์เข้าร่วมพิธีฯ")</f>
        <v>0</v>
      </c>
      <c r="D44" s="175">
        <f>COUNTIFS('เข้าร่วมพิธี+ไม่เข้า'!K:K,1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E44" s="215">
        <f t="shared" si="0"/>
        <v>0</v>
      </c>
      <c r="F44" s="175">
        <f>COUNTIFS('เข้าร่วมพิธี+ไม่เข้า'!K:K,2,'เข้าร่วมพิธี+ไม่เข้า'!F:F,B44,'เข้าร่วมพิธี+ไม่เข้า'!L:L,"ประสงค์เข้าร่วมพิธีฯ")</f>
        <v>0</v>
      </c>
      <c r="G44" s="175">
        <f>COUNTIFS('เข้าร่วมพิธี+ไม่เข้า'!K:K,2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H44" s="215">
        <f t="shared" si="1"/>
        <v>0</v>
      </c>
      <c r="I44" s="175">
        <f>COUNTIFS('เข้าร่วมพิธี+ไม่เข้า'!K:K,3,'เข้าร่วมพิธี+ไม่เข้า'!F:F,B44,'เข้าร่วมพิธี+ไม่เข้า'!L:L,"ประสงค์เข้าร่วมพิธีฯ")</f>
        <v>0</v>
      </c>
      <c r="J44" s="175">
        <f>COUNTIFS('เข้าร่วมพิธี+ไม่เข้า'!K:K,3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K44" s="215">
        <f t="shared" si="2"/>
        <v>0</v>
      </c>
      <c r="L44" s="175">
        <f>COUNTIFS('เข้าร่วมพิธี+ไม่เข้า'!K:K,4,'เข้าร่วมพิธี+ไม่เข้า'!F:F,B44,'เข้าร่วมพิธี+ไม่เข้า'!L:L,"ประสงค์เข้าร่วมพิธีฯ")</f>
        <v>1</v>
      </c>
      <c r="M44" s="175">
        <f>COUNTIFS('เข้าร่วมพิธี+ไม่เข้า'!K:K,4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N44" s="215">
        <f t="shared" si="3"/>
        <v>1</v>
      </c>
      <c r="O44" s="175">
        <f>COUNTIFS('เข้าร่วมพิธี+ไม่เข้า'!K:K,5,'เข้าร่วมพิธี+ไม่เข้า'!F:F,B44,'เข้าร่วมพิธี+ไม่เข้า'!L:L,"ประสงค์เข้าร่วมพิธีฯ")</f>
        <v>0</v>
      </c>
      <c r="P44" s="175">
        <f>COUNTIFS('เข้าร่วมพิธี+ไม่เข้า'!K:K,5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Q44" s="215">
        <f t="shared" si="4"/>
        <v>0</v>
      </c>
      <c r="R44" s="175">
        <f>COUNTIFS('เข้าร่วมพิธี+ไม่เข้า'!K:K,6,'เข้าร่วมพิธี+ไม่เข้า'!F:F,B44,'เข้าร่วมพิธี+ไม่เข้า'!L:L,"ประสงค์เข้าร่วมพิธีฯ")</f>
        <v>1</v>
      </c>
      <c r="S44" s="175">
        <f>COUNTIFS('เข้าร่วมพิธี+ไม่เข้า'!K:K,6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T44" s="215">
        <f t="shared" si="5"/>
        <v>1</v>
      </c>
      <c r="U44" s="176">
        <f>COUNTIFS('เข้าร่วมพิธี+ไม่เข้า'!K:K,7,'เข้าร่วมพิธี+ไม่เข้า'!F:F,B44,'เข้าร่วมพิธี+ไม่เข้า'!L:L,"ประสงค์เข้าร่วมพิธีฯ")</f>
        <v>2</v>
      </c>
      <c r="V44" s="176">
        <f>COUNTIFS('เข้าร่วมพิธี+ไม่เข้า'!K:K,7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W44" s="218">
        <f t="shared" si="6"/>
        <v>2</v>
      </c>
      <c r="X44" s="176">
        <f>COUNTIFS('เข้าร่วมพิธี+ไม่เข้า'!K:K,8,'เข้าร่วมพิธี+ไม่เข้า'!F:F,B44,'เข้าร่วมพิธี+ไม่เข้า'!L:L,"ประสงค์เข้าร่วมพิธีฯ")</f>
        <v>1</v>
      </c>
      <c r="Y44" s="176">
        <f>COUNTIFS('เข้าร่วมพิธี+ไม่เข้า'!K:K,8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Z44" s="218">
        <f t="shared" si="7"/>
        <v>1</v>
      </c>
      <c r="AA44" s="175">
        <f>COUNTIFS('เข้าร่วมพิธี+ไม่เข้า'!K:K,9,'เข้าร่วมพิธี+ไม่เข้า'!F:F,B44,'เข้าร่วมพิธี+ไม่เข้า'!L:L,"ประสงค์เข้าร่วมพิธีฯ")</f>
        <v>0</v>
      </c>
      <c r="AB44" s="175">
        <f>COUNTIFS('เข้าร่วมพิธี+ไม่เข้า'!K:K,9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AC44" s="215">
        <f t="shared" si="8"/>
        <v>0</v>
      </c>
      <c r="AD44" s="175">
        <f>COUNTIFS('เข้าร่วมพิธี+ไม่เข้า'!L:L,10,'เข้าร่วมพิธี+ไม่เข้า'!G:G,B44,'เข้าร่วมพิธี+ไม่เข้า'!L:L,"ประสงค์เข้าร่วมพิธีฯ")</f>
        <v>0</v>
      </c>
      <c r="AE44" s="175">
        <f>COUNTIFS('เข้าร่วมพิธี+ไม่เข้า'!L:L,10,'เข้าร่วมพิธี+ไม่เข้า'!G:G,B44,'เข้าร่วมพิธี+ไม่เข้า'!L:L,"ไม่ประสงค์เข้าร่วมพิธีฯ โดยจะติดต่อรับด้วยตนเอง")</f>
        <v>0</v>
      </c>
      <c r="AF44" s="215">
        <f t="shared" si="9"/>
        <v>0</v>
      </c>
      <c r="AG44" s="175">
        <f>COUNTIFS('เข้าร่วมพิธี+ไม่เข้า'!K:K,11,'เข้าร่วมพิธี+ไม่เข้า'!F:F,B44,'เข้าร่วมพิธี+ไม่เข้า'!L:L,"ประสงค์เข้าร่วมพิธีฯ")</f>
        <v>0</v>
      </c>
      <c r="AH44" s="175">
        <f>COUNTIFS('เข้าร่วมพิธี+ไม่เข้า'!K:K,11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AI44" s="215">
        <f t="shared" si="10"/>
        <v>0</v>
      </c>
      <c r="AJ44" s="175">
        <f>COUNTIFS('เข้าร่วมพิธี+ไม่เข้า'!K:K,12,'เข้าร่วมพิธี+ไม่เข้า'!F:F,B44,'เข้าร่วมพิธี+ไม่เข้า'!L:L,"ประสงค์เข้าร่วมพิธีฯ")</f>
        <v>0</v>
      </c>
      <c r="AK44" s="175">
        <f>COUNTIFS('เข้าร่วมพิธี+ไม่เข้า'!K:K,12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AL44" s="215">
        <f t="shared" si="11"/>
        <v>0</v>
      </c>
      <c r="AM44" s="175">
        <f>COUNTIFS('เข้าร่วมพิธี+ไม่เข้า'!J:J,13,'เข้าร่วมพิธี+ไม่เข้า'!E:E,B44,'เข้าร่วมพิธี+ไม่เข้า'!L:L,"ประสงค์เข้าร่วมพิธีฯ")</f>
        <v>0</v>
      </c>
      <c r="AN44" s="175">
        <f>COUNTIFS('เข้าร่วมพิธี+ไม่เข้า'!J:J,13,'เข้าร่วมพิธี+ไม่เข้า'!E:E,B44,'เข้าร่วมพิธี+ไม่เข้า'!L:L,"ไม่ประสงค์เข้าร่วมพิธีฯ โดยจะติดต่อรับด้วยตนเอง")</f>
        <v>0</v>
      </c>
      <c r="AO44" s="215">
        <f t="shared" si="12"/>
        <v>0</v>
      </c>
      <c r="AP44" s="175">
        <f>COUNTIFS('เข้าร่วมพิธี+ไม่เข้า'!K:K,14,'เข้าร่วมพิธี+ไม่เข้า'!F:F,B44,'เข้าร่วมพิธี+ไม่เข้า'!L:L,"ประสงค์เข้าร่วมพิธีฯ")</f>
        <v>0</v>
      </c>
      <c r="AQ44" s="175">
        <f>COUNTIFS('เข้าร่วมพิธี+ไม่เข้า'!K:K,14,'เข้าร่วมพิธี+ไม่เข้า'!F:F,B44,'เข้าร่วมพิธี+ไม่เข้า'!L:L,"ไม่ประสงค์เข้าร่วมพิธีฯ โดยจะติดต่อรับด้วยตนเอง")</f>
        <v>0</v>
      </c>
      <c r="AR44" s="215">
        <f t="shared" si="13"/>
        <v>0</v>
      </c>
      <c r="AS44" s="226">
        <f t="shared" si="14"/>
        <v>5</v>
      </c>
      <c r="AT44" s="230"/>
    </row>
    <row r="45" spans="1:46" s="235" customFormat="1" ht="24.75" thickBot="1" x14ac:dyDescent="0.6">
      <c r="A45" s="219"/>
      <c r="B45" s="220" t="s">
        <v>1884</v>
      </c>
      <c r="C45" s="216">
        <f t="shared" ref="C45:AR45" si="17">SUM(C34:C44)</f>
        <v>4</v>
      </c>
      <c r="D45" s="216">
        <f t="shared" si="17"/>
        <v>0</v>
      </c>
      <c r="E45" s="216">
        <f t="shared" si="17"/>
        <v>4</v>
      </c>
      <c r="F45" s="216">
        <f t="shared" si="17"/>
        <v>6</v>
      </c>
      <c r="G45" s="216">
        <f t="shared" si="17"/>
        <v>0</v>
      </c>
      <c r="H45" s="216">
        <f t="shared" si="17"/>
        <v>6</v>
      </c>
      <c r="I45" s="216">
        <f t="shared" si="17"/>
        <v>8</v>
      </c>
      <c r="J45" s="216">
        <f t="shared" si="17"/>
        <v>0</v>
      </c>
      <c r="K45" s="216">
        <f t="shared" si="17"/>
        <v>8</v>
      </c>
      <c r="L45" s="216">
        <f t="shared" si="17"/>
        <v>9</v>
      </c>
      <c r="M45" s="216">
        <f t="shared" si="17"/>
        <v>0</v>
      </c>
      <c r="N45" s="216">
        <f t="shared" si="17"/>
        <v>9</v>
      </c>
      <c r="O45" s="216">
        <f t="shared" si="17"/>
        <v>12</v>
      </c>
      <c r="P45" s="216">
        <f t="shared" si="17"/>
        <v>0</v>
      </c>
      <c r="Q45" s="216">
        <f t="shared" si="17"/>
        <v>12</v>
      </c>
      <c r="R45" s="216">
        <f t="shared" si="17"/>
        <v>24</v>
      </c>
      <c r="S45" s="216">
        <f t="shared" si="17"/>
        <v>0</v>
      </c>
      <c r="T45" s="216">
        <f t="shared" si="17"/>
        <v>24</v>
      </c>
      <c r="U45" s="216">
        <f t="shared" si="17"/>
        <v>4</v>
      </c>
      <c r="V45" s="216">
        <f t="shared" si="17"/>
        <v>0</v>
      </c>
      <c r="W45" s="216">
        <f t="shared" si="17"/>
        <v>4</v>
      </c>
      <c r="X45" s="216">
        <f t="shared" si="17"/>
        <v>8</v>
      </c>
      <c r="Y45" s="216">
        <f t="shared" si="17"/>
        <v>0</v>
      </c>
      <c r="Z45" s="216">
        <f t="shared" si="17"/>
        <v>8</v>
      </c>
      <c r="AA45" s="216">
        <f t="shared" si="17"/>
        <v>0</v>
      </c>
      <c r="AB45" s="216">
        <f t="shared" si="17"/>
        <v>0</v>
      </c>
      <c r="AC45" s="216">
        <f t="shared" si="17"/>
        <v>0</v>
      </c>
      <c r="AD45" s="216">
        <f t="shared" si="17"/>
        <v>0</v>
      </c>
      <c r="AE45" s="216">
        <f t="shared" si="17"/>
        <v>0</v>
      </c>
      <c r="AF45" s="216">
        <f t="shared" si="17"/>
        <v>0</v>
      </c>
      <c r="AG45" s="216">
        <f t="shared" si="17"/>
        <v>1</v>
      </c>
      <c r="AH45" s="216">
        <f t="shared" si="17"/>
        <v>0</v>
      </c>
      <c r="AI45" s="216">
        <f t="shared" si="17"/>
        <v>1</v>
      </c>
      <c r="AJ45" s="216">
        <f t="shared" si="17"/>
        <v>0</v>
      </c>
      <c r="AK45" s="216">
        <f t="shared" si="17"/>
        <v>0</v>
      </c>
      <c r="AL45" s="216">
        <f t="shared" si="17"/>
        <v>0</v>
      </c>
      <c r="AM45" s="216">
        <f t="shared" si="17"/>
        <v>0</v>
      </c>
      <c r="AN45" s="216">
        <f t="shared" si="17"/>
        <v>0</v>
      </c>
      <c r="AO45" s="216">
        <f t="shared" si="17"/>
        <v>0</v>
      </c>
      <c r="AP45" s="216">
        <f t="shared" si="17"/>
        <v>0</v>
      </c>
      <c r="AQ45" s="216">
        <f t="shared" si="17"/>
        <v>0</v>
      </c>
      <c r="AR45" s="216">
        <f t="shared" si="17"/>
        <v>0</v>
      </c>
      <c r="AS45" s="227">
        <f>SUM(AS34:AS44)</f>
        <v>76</v>
      </c>
      <c r="AT45" s="234"/>
    </row>
    <row r="46" spans="1:46" ht="24.75" thickTop="1" x14ac:dyDescent="0.55000000000000004">
      <c r="A46" s="114">
        <v>36</v>
      </c>
      <c r="B46" s="115" t="s">
        <v>1648</v>
      </c>
      <c r="C46" s="179">
        <f>COUNTIFS('เข้าร่วมพิธี+ไม่เข้า'!K:K,1,'เข้าร่วมพิธี+ไม่เข้า'!F:F,B46,'เข้าร่วมพิธี+ไม่เข้า'!L:L,"ประสงค์เข้าร่วมพิธีฯ")</f>
        <v>2</v>
      </c>
      <c r="D46" s="179">
        <f>COUNTIFS('เข้าร่วมพิธี+ไม่เข้า'!K:K,1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E46" s="224">
        <f t="shared" si="0"/>
        <v>2</v>
      </c>
      <c r="F46" s="179">
        <f>COUNTIFS('เข้าร่วมพิธี+ไม่เข้า'!K:K,2,'เข้าร่วมพิธี+ไม่เข้า'!F:F,B46,'เข้าร่วมพิธี+ไม่เข้า'!L:L,"ประสงค์เข้าร่วมพิธีฯ")</f>
        <v>2</v>
      </c>
      <c r="G46" s="179">
        <f>COUNTIFS('เข้าร่วมพิธี+ไม่เข้า'!K:K,2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H46" s="224">
        <f t="shared" si="1"/>
        <v>2</v>
      </c>
      <c r="I46" s="179">
        <f>COUNTIFS('เข้าร่วมพิธี+ไม่เข้า'!K:K,3,'เข้าร่วมพิธี+ไม่เข้า'!F:F,B46,'เข้าร่วมพิธี+ไม่เข้า'!L:L,"ประสงค์เข้าร่วมพิธีฯ")</f>
        <v>1</v>
      </c>
      <c r="J46" s="179">
        <f>COUNTIFS('เข้าร่วมพิธี+ไม่เข้า'!K:K,3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K46" s="224">
        <f t="shared" si="2"/>
        <v>1</v>
      </c>
      <c r="L46" s="179">
        <f>COUNTIFS('เข้าร่วมพิธี+ไม่เข้า'!K:K,4,'เข้าร่วมพิธี+ไม่เข้า'!F:F,B46,'เข้าร่วมพิธี+ไม่เข้า'!L:L,"ประสงค์เข้าร่วมพิธีฯ")</f>
        <v>4</v>
      </c>
      <c r="M46" s="179">
        <f>COUNTIFS('เข้าร่วมพิธี+ไม่เข้า'!K:K,4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N46" s="224">
        <f t="shared" si="3"/>
        <v>4</v>
      </c>
      <c r="O46" s="179">
        <f>COUNTIFS('เข้าร่วมพิธี+ไม่เข้า'!K:K,5,'เข้าร่วมพิธี+ไม่เข้า'!F:F,B46,'เข้าร่วมพิธี+ไม่เข้า'!L:L,"ประสงค์เข้าร่วมพิธีฯ")</f>
        <v>3</v>
      </c>
      <c r="P46" s="179">
        <f>COUNTIFS('เข้าร่วมพิธี+ไม่เข้า'!K:K,5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Q46" s="224">
        <f t="shared" si="4"/>
        <v>3</v>
      </c>
      <c r="R46" s="179">
        <f>COUNTIFS('เข้าร่วมพิธี+ไม่เข้า'!K:K,6,'เข้าร่วมพิธี+ไม่เข้า'!F:F,B46,'เข้าร่วมพิธี+ไม่เข้า'!L:L,"ประสงค์เข้าร่วมพิธีฯ")</f>
        <v>6</v>
      </c>
      <c r="S46" s="179">
        <f>COUNTIFS('เข้าร่วมพิธี+ไม่เข้า'!K:K,6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T46" s="224">
        <f t="shared" si="5"/>
        <v>6</v>
      </c>
      <c r="U46" s="180">
        <f>COUNTIFS('เข้าร่วมพิธี+ไม่เข้า'!K:K,7,'เข้าร่วมพิธี+ไม่เข้า'!F:F,B46,'เข้าร่วมพิธี+ไม่เข้า'!L:L,"ประสงค์เข้าร่วมพิธีฯ")</f>
        <v>0</v>
      </c>
      <c r="V46" s="180">
        <f>COUNTIFS('เข้าร่วมพิธี+ไม่เข้า'!K:K,7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W46" s="225">
        <f t="shared" si="6"/>
        <v>0</v>
      </c>
      <c r="X46" s="180">
        <f>COUNTIFS('เข้าร่วมพิธี+ไม่เข้า'!K:K,8,'เข้าร่วมพิธี+ไม่เข้า'!F:F,B46,'เข้าร่วมพิธี+ไม่เข้า'!L:L,"ประสงค์เข้าร่วมพิธีฯ")</f>
        <v>9</v>
      </c>
      <c r="Y46" s="180">
        <f>COUNTIFS('เข้าร่วมพิธี+ไม่เข้า'!K:K,8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Z46" s="225">
        <f t="shared" si="7"/>
        <v>9</v>
      </c>
      <c r="AA46" s="179">
        <f>COUNTIFS('เข้าร่วมพิธี+ไม่เข้า'!K:K,9,'เข้าร่วมพิธี+ไม่เข้า'!F:F,B46,'เข้าร่วมพิธี+ไม่เข้า'!L:L,"ประสงค์เข้าร่วมพิธีฯ")</f>
        <v>0</v>
      </c>
      <c r="AB46" s="179">
        <f>COUNTIFS('เข้าร่วมพิธี+ไม่เข้า'!K:K,9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AC46" s="224">
        <f t="shared" si="8"/>
        <v>0</v>
      </c>
      <c r="AD46" s="179">
        <f>COUNTIFS('เข้าร่วมพิธี+ไม่เข้า'!L:L,10,'เข้าร่วมพิธี+ไม่เข้า'!G:G,B46,'เข้าร่วมพิธี+ไม่เข้า'!L:L,"ประสงค์เข้าร่วมพิธีฯ")</f>
        <v>0</v>
      </c>
      <c r="AE46" s="179">
        <f>COUNTIFS('เข้าร่วมพิธี+ไม่เข้า'!L:L,10,'เข้าร่วมพิธี+ไม่เข้า'!G:G,B46,'เข้าร่วมพิธี+ไม่เข้า'!L:L,"ไม่ประสงค์เข้าร่วมพิธีฯ โดยจะติดต่อรับด้วยตนเอง")</f>
        <v>0</v>
      </c>
      <c r="AF46" s="224">
        <f t="shared" si="9"/>
        <v>0</v>
      </c>
      <c r="AG46" s="179">
        <f>COUNTIFS('เข้าร่วมพิธี+ไม่เข้า'!K:K,11,'เข้าร่วมพิธี+ไม่เข้า'!F:F,B46,'เข้าร่วมพิธี+ไม่เข้า'!L:L,"ประสงค์เข้าร่วมพิธีฯ")</f>
        <v>0</v>
      </c>
      <c r="AH46" s="179">
        <f>COUNTIFS('เข้าร่วมพิธี+ไม่เข้า'!K:K,11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AI46" s="224">
        <f t="shared" si="10"/>
        <v>0</v>
      </c>
      <c r="AJ46" s="179">
        <f>COUNTIFS('เข้าร่วมพิธี+ไม่เข้า'!K:K,12,'เข้าร่วมพิธี+ไม่เข้า'!F:F,B46,'เข้าร่วมพิธี+ไม่เข้า'!L:L,"ประสงค์เข้าร่วมพิธีฯ")</f>
        <v>0</v>
      </c>
      <c r="AK46" s="179">
        <f>COUNTIFS('เข้าร่วมพิธี+ไม่เข้า'!K:K,12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AL46" s="224">
        <f t="shared" si="11"/>
        <v>0</v>
      </c>
      <c r="AM46" s="179">
        <f>COUNTIFS('เข้าร่วมพิธี+ไม่เข้า'!J:J,13,'เข้าร่วมพิธี+ไม่เข้า'!E:E,B46,'เข้าร่วมพิธี+ไม่เข้า'!L:L,"ประสงค์เข้าร่วมพิธีฯ")</f>
        <v>0</v>
      </c>
      <c r="AN46" s="179">
        <f>COUNTIFS('เข้าร่วมพิธี+ไม่เข้า'!J:J,13,'เข้าร่วมพิธี+ไม่เข้า'!E:E,B46,'เข้าร่วมพิธี+ไม่เข้า'!L:L,"ไม่ประสงค์เข้าร่วมพิธีฯ โดยจะติดต่อรับด้วยตนเอง")</f>
        <v>0</v>
      </c>
      <c r="AO46" s="224">
        <f t="shared" si="12"/>
        <v>0</v>
      </c>
      <c r="AP46" s="179">
        <f>COUNTIFS('เข้าร่วมพิธี+ไม่เข้า'!K:K,14,'เข้าร่วมพิธี+ไม่เข้า'!F:F,B46,'เข้าร่วมพิธี+ไม่เข้า'!L:L,"ประสงค์เข้าร่วมพิธีฯ")</f>
        <v>0</v>
      </c>
      <c r="AQ46" s="179">
        <f>COUNTIFS('เข้าร่วมพิธี+ไม่เข้า'!K:K,14,'เข้าร่วมพิธี+ไม่เข้า'!F:F,B46,'เข้าร่วมพิธี+ไม่เข้า'!L:L,"ไม่ประสงค์เข้าร่วมพิธีฯ โดยจะติดต่อรับด้วยตนเอง")</f>
        <v>0</v>
      </c>
      <c r="AR46" s="224">
        <f t="shared" si="13"/>
        <v>0</v>
      </c>
      <c r="AS46" s="228">
        <f t="shared" si="14"/>
        <v>27</v>
      </c>
    </row>
    <row r="47" spans="1:46" x14ac:dyDescent="0.55000000000000004">
      <c r="A47" s="164">
        <v>37</v>
      </c>
      <c r="B47" s="111" t="s">
        <v>1651</v>
      </c>
      <c r="C47" s="175">
        <f>COUNTIFS('เข้าร่วมพิธี+ไม่เข้า'!K:K,1,'เข้าร่วมพิธี+ไม่เข้า'!F:F,B47,'เข้าร่วมพิธี+ไม่เข้า'!L:L,"ประสงค์เข้าร่วมพิธีฯ")</f>
        <v>0</v>
      </c>
      <c r="D47" s="175">
        <f>COUNTIFS('เข้าร่วมพิธี+ไม่เข้า'!K:K,1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E47" s="215">
        <f t="shared" si="0"/>
        <v>0</v>
      </c>
      <c r="F47" s="175">
        <f>COUNTIFS('เข้าร่วมพิธี+ไม่เข้า'!K:K,2,'เข้าร่วมพิธี+ไม่เข้า'!F:F,B47,'เข้าร่วมพิธี+ไม่เข้า'!L:L,"ประสงค์เข้าร่วมพิธีฯ")</f>
        <v>1</v>
      </c>
      <c r="G47" s="175">
        <f>COUNTIFS('เข้าร่วมพิธี+ไม่เข้า'!K:K,2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H47" s="215">
        <f t="shared" si="1"/>
        <v>1</v>
      </c>
      <c r="I47" s="175">
        <f>COUNTIFS('เข้าร่วมพิธี+ไม่เข้า'!K:K,3,'เข้าร่วมพิธี+ไม่เข้า'!F:F,B47,'เข้าร่วมพิธี+ไม่เข้า'!L:L,"ประสงค์เข้าร่วมพิธีฯ")</f>
        <v>0</v>
      </c>
      <c r="J47" s="175">
        <f>COUNTIFS('เข้าร่วมพิธี+ไม่เข้า'!K:K,3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K47" s="215">
        <f t="shared" si="2"/>
        <v>0</v>
      </c>
      <c r="L47" s="175">
        <f>COUNTIFS('เข้าร่วมพิธี+ไม่เข้า'!K:K,4,'เข้าร่วมพิธี+ไม่เข้า'!F:F,B47,'เข้าร่วมพิธี+ไม่เข้า'!L:L,"ประสงค์เข้าร่วมพิธีฯ")</f>
        <v>2</v>
      </c>
      <c r="M47" s="175">
        <f>COUNTIFS('เข้าร่วมพิธี+ไม่เข้า'!K:K,4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N47" s="215">
        <f t="shared" si="3"/>
        <v>2</v>
      </c>
      <c r="O47" s="175">
        <f>COUNTIFS('เข้าร่วมพิธี+ไม่เข้า'!K:K,5,'เข้าร่วมพิธี+ไม่เข้า'!F:F,B47,'เข้าร่วมพิธี+ไม่เข้า'!L:L,"ประสงค์เข้าร่วมพิธีฯ")</f>
        <v>2</v>
      </c>
      <c r="P47" s="175">
        <f>COUNTIFS('เข้าร่วมพิธี+ไม่เข้า'!K:K,5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Q47" s="215">
        <f t="shared" si="4"/>
        <v>2</v>
      </c>
      <c r="R47" s="175">
        <f>COUNTIFS('เข้าร่วมพิธี+ไม่เข้า'!K:K,6,'เข้าร่วมพิธี+ไม่เข้า'!F:F,B47,'เข้าร่วมพิธี+ไม่เข้า'!L:L,"ประสงค์เข้าร่วมพิธีฯ")</f>
        <v>6</v>
      </c>
      <c r="S47" s="175">
        <f>COUNTIFS('เข้าร่วมพิธี+ไม่เข้า'!K:K,6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T47" s="215">
        <f t="shared" si="5"/>
        <v>6</v>
      </c>
      <c r="U47" s="176">
        <f>COUNTIFS('เข้าร่วมพิธี+ไม่เข้า'!K:K,7,'เข้าร่วมพิธี+ไม่เข้า'!F:F,B47,'เข้าร่วมพิธี+ไม่เข้า'!L:L,"ประสงค์เข้าร่วมพิธีฯ")</f>
        <v>0</v>
      </c>
      <c r="V47" s="176">
        <f>COUNTIFS('เข้าร่วมพิธี+ไม่เข้า'!K:K,7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W47" s="218">
        <f t="shared" si="6"/>
        <v>0</v>
      </c>
      <c r="X47" s="176">
        <f>COUNTIFS('เข้าร่วมพิธี+ไม่เข้า'!K:K,8,'เข้าร่วมพิธี+ไม่เข้า'!F:F,B47,'เข้าร่วมพิธี+ไม่เข้า'!L:L,"ประสงค์เข้าร่วมพิธีฯ")</f>
        <v>0</v>
      </c>
      <c r="Y47" s="176">
        <f>COUNTIFS('เข้าร่วมพิธี+ไม่เข้า'!K:K,8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Z47" s="218">
        <f t="shared" si="7"/>
        <v>0</v>
      </c>
      <c r="AA47" s="175">
        <f>COUNTIFS('เข้าร่วมพิธี+ไม่เข้า'!K:K,9,'เข้าร่วมพิธี+ไม่เข้า'!F:F,B47,'เข้าร่วมพิธี+ไม่เข้า'!L:L,"ประสงค์เข้าร่วมพิธีฯ")</f>
        <v>0</v>
      </c>
      <c r="AB47" s="175">
        <f>COUNTIFS('เข้าร่วมพิธี+ไม่เข้า'!K:K,9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AC47" s="215">
        <f t="shared" si="8"/>
        <v>0</v>
      </c>
      <c r="AD47" s="175">
        <f>COUNTIFS('เข้าร่วมพิธี+ไม่เข้า'!L:L,10,'เข้าร่วมพิธี+ไม่เข้า'!G:G,B47,'เข้าร่วมพิธี+ไม่เข้า'!L:L,"ประสงค์เข้าร่วมพิธีฯ")</f>
        <v>0</v>
      </c>
      <c r="AE47" s="175">
        <f>COUNTIFS('เข้าร่วมพิธี+ไม่เข้า'!L:L,10,'เข้าร่วมพิธี+ไม่เข้า'!G:G,B47,'เข้าร่วมพิธี+ไม่เข้า'!L:L,"ไม่ประสงค์เข้าร่วมพิธีฯ โดยจะติดต่อรับด้วยตนเอง")</f>
        <v>0</v>
      </c>
      <c r="AF47" s="215">
        <f t="shared" si="9"/>
        <v>0</v>
      </c>
      <c r="AG47" s="175">
        <f>COUNTIFS('เข้าร่วมพิธี+ไม่เข้า'!K:K,11,'เข้าร่วมพิธี+ไม่เข้า'!F:F,B47,'เข้าร่วมพิธี+ไม่เข้า'!L:L,"ประสงค์เข้าร่วมพิธีฯ")</f>
        <v>0</v>
      </c>
      <c r="AH47" s="175">
        <f>COUNTIFS('เข้าร่วมพิธี+ไม่เข้า'!K:K,11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AI47" s="215">
        <f t="shared" si="10"/>
        <v>0</v>
      </c>
      <c r="AJ47" s="175">
        <f>COUNTIFS('เข้าร่วมพิธี+ไม่เข้า'!K:K,12,'เข้าร่วมพิธี+ไม่เข้า'!F:F,B47,'เข้าร่วมพิธี+ไม่เข้า'!L:L,"ประสงค์เข้าร่วมพิธีฯ")</f>
        <v>0</v>
      </c>
      <c r="AK47" s="175">
        <f>COUNTIFS('เข้าร่วมพิธี+ไม่เข้า'!K:K,12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AL47" s="215">
        <f t="shared" si="11"/>
        <v>0</v>
      </c>
      <c r="AM47" s="175">
        <f>COUNTIFS('เข้าร่วมพิธี+ไม่เข้า'!J:J,13,'เข้าร่วมพิธี+ไม่เข้า'!E:E,B47,'เข้าร่วมพิธี+ไม่เข้า'!L:L,"ประสงค์เข้าร่วมพิธีฯ")</f>
        <v>0</v>
      </c>
      <c r="AN47" s="175">
        <f>COUNTIFS('เข้าร่วมพิธี+ไม่เข้า'!J:J,13,'เข้าร่วมพิธี+ไม่เข้า'!E:E,B47,'เข้าร่วมพิธี+ไม่เข้า'!L:L,"ไม่ประสงค์เข้าร่วมพิธีฯ โดยจะติดต่อรับด้วยตนเอง")</f>
        <v>0</v>
      </c>
      <c r="AO47" s="215">
        <f t="shared" si="12"/>
        <v>0</v>
      </c>
      <c r="AP47" s="175">
        <f>COUNTIFS('เข้าร่วมพิธี+ไม่เข้า'!K:K,14,'เข้าร่วมพิธี+ไม่เข้า'!F:F,B47,'เข้าร่วมพิธี+ไม่เข้า'!L:L,"ประสงค์เข้าร่วมพิธีฯ")</f>
        <v>0</v>
      </c>
      <c r="AQ47" s="175">
        <f>COUNTIFS('เข้าร่วมพิธี+ไม่เข้า'!K:K,14,'เข้าร่วมพิธี+ไม่เข้า'!F:F,B47,'เข้าร่วมพิธี+ไม่เข้า'!L:L,"ไม่ประสงค์เข้าร่วมพิธีฯ โดยจะติดต่อรับด้วยตนเอง")</f>
        <v>0</v>
      </c>
      <c r="AR47" s="215">
        <f t="shared" si="13"/>
        <v>0</v>
      </c>
      <c r="AS47" s="226">
        <f t="shared" si="14"/>
        <v>11</v>
      </c>
    </row>
    <row r="48" spans="1:46" x14ac:dyDescent="0.55000000000000004">
      <c r="A48" s="164">
        <v>38</v>
      </c>
      <c r="B48" s="111" t="s">
        <v>1654</v>
      </c>
      <c r="C48" s="175">
        <f>COUNTIFS('เข้าร่วมพิธี+ไม่เข้า'!K:K,1,'เข้าร่วมพิธี+ไม่เข้า'!F:F,B48,'เข้าร่วมพิธี+ไม่เข้า'!L:L,"ประสงค์เข้าร่วมพิธีฯ")</f>
        <v>0</v>
      </c>
      <c r="D48" s="175">
        <f>COUNTIFS('เข้าร่วมพิธี+ไม่เข้า'!K:K,1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E48" s="215">
        <f t="shared" si="0"/>
        <v>0</v>
      </c>
      <c r="F48" s="175">
        <f>COUNTIFS('เข้าร่วมพิธี+ไม่เข้า'!K:K,2,'เข้าร่วมพิธี+ไม่เข้า'!F:F,B48,'เข้าร่วมพิธี+ไม่เข้า'!L:L,"ประสงค์เข้าร่วมพิธีฯ")</f>
        <v>0</v>
      </c>
      <c r="G48" s="175">
        <f>COUNTIFS('เข้าร่วมพิธี+ไม่เข้า'!K:K,2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H48" s="215">
        <f t="shared" si="1"/>
        <v>0</v>
      </c>
      <c r="I48" s="175">
        <f>COUNTIFS('เข้าร่วมพิธี+ไม่เข้า'!K:K,3,'เข้าร่วมพิธี+ไม่เข้า'!F:F,B48,'เข้าร่วมพิธี+ไม่เข้า'!L:L,"ประสงค์เข้าร่วมพิธีฯ")</f>
        <v>0</v>
      </c>
      <c r="J48" s="175">
        <f>COUNTIFS('เข้าร่วมพิธี+ไม่เข้า'!K:K,3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K48" s="215">
        <f t="shared" si="2"/>
        <v>0</v>
      </c>
      <c r="L48" s="175">
        <f>COUNTIFS('เข้าร่วมพิธี+ไม่เข้า'!K:K,4,'เข้าร่วมพิธี+ไม่เข้า'!F:F,B48,'เข้าร่วมพิธี+ไม่เข้า'!L:L,"ประสงค์เข้าร่วมพิธีฯ")</f>
        <v>1</v>
      </c>
      <c r="M48" s="175">
        <f>COUNTIFS('เข้าร่วมพิธี+ไม่เข้า'!K:K,4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N48" s="215">
        <f t="shared" si="3"/>
        <v>1</v>
      </c>
      <c r="O48" s="175">
        <f>COUNTIFS('เข้าร่วมพิธี+ไม่เข้า'!K:K,5,'เข้าร่วมพิธี+ไม่เข้า'!F:F,B48,'เข้าร่วมพิธี+ไม่เข้า'!L:L,"ประสงค์เข้าร่วมพิธีฯ")</f>
        <v>2</v>
      </c>
      <c r="P48" s="175">
        <f>COUNTIFS('เข้าร่วมพิธี+ไม่เข้า'!K:K,5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Q48" s="215">
        <f t="shared" si="4"/>
        <v>2</v>
      </c>
      <c r="R48" s="175">
        <f>COUNTIFS('เข้าร่วมพิธี+ไม่เข้า'!K:K,6,'เข้าร่วมพิธี+ไม่เข้า'!F:F,B48,'เข้าร่วมพิธี+ไม่เข้า'!L:L,"ประสงค์เข้าร่วมพิธีฯ")</f>
        <v>3</v>
      </c>
      <c r="S48" s="175">
        <f>COUNTIFS('เข้าร่วมพิธี+ไม่เข้า'!K:K,6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T48" s="215">
        <f t="shared" si="5"/>
        <v>3</v>
      </c>
      <c r="U48" s="176">
        <f>COUNTIFS('เข้าร่วมพิธี+ไม่เข้า'!K:K,7,'เข้าร่วมพิธี+ไม่เข้า'!F:F,B48,'เข้าร่วมพิธี+ไม่เข้า'!L:L,"ประสงค์เข้าร่วมพิธีฯ")</f>
        <v>0</v>
      </c>
      <c r="V48" s="176">
        <f>COUNTIFS('เข้าร่วมพิธี+ไม่เข้า'!K:K,7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W48" s="218">
        <f t="shared" si="6"/>
        <v>0</v>
      </c>
      <c r="X48" s="176">
        <f>COUNTIFS('เข้าร่วมพิธี+ไม่เข้า'!K:K,8,'เข้าร่วมพิธี+ไม่เข้า'!F:F,B48,'เข้าร่วมพิธี+ไม่เข้า'!L:L,"ประสงค์เข้าร่วมพิธีฯ")</f>
        <v>2</v>
      </c>
      <c r="Y48" s="176">
        <f>COUNTIFS('เข้าร่วมพิธี+ไม่เข้า'!K:K,8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Z48" s="218">
        <f t="shared" si="7"/>
        <v>2</v>
      </c>
      <c r="AA48" s="175">
        <f>COUNTIFS('เข้าร่วมพิธี+ไม่เข้า'!K:K,9,'เข้าร่วมพิธี+ไม่เข้า'!F:F,B48,'เข้าร่วมพิธี+ไม่เข้า'!L:L,"ประสงค์เข้าร่วมพิธีฯ")</f>
        <v>0</v>
      </c>
      <c r="AB48" s="175">
        <f>COUNTIFS('เข้าร่วมพิธี+ไม่เข้า'!K:K,9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AC48" s="215">
        <f t="shared" si="8"/>
        <v>0</v>
      </c>
      <c r="AD48" s="175">
        <f>COUNTIFS('เข้าร่วมพิธี+ไม่เข้า'!L:L,10,'เข้าร่วมพิธี+ไม่เข้า'!G:G,B48,'เข้าร่วมพิธี+ไม่เข้า'!L:L,"ประสงค์เข้าร่วมพิธีฯ")</f>
        <v>0</v>
      </c>
      <c r="AE48" s="175">
        <f>COUNTIFS('เข้าร่วมพิธี+ไม่เข้า'!L:L,10,'เข้าร่วมพิธี+ไม่เข้า'!G:G,B48,'เข้าร่วมพิธี+ไม่เข้า'!L:L,"ไม่ประสงค์เข้าร่วมพิธีฯ โดยจะติดต่อรับด้วยตนเอง")</f>
        <v>0</v>
      </c>
      <c r="AF48" s="215">
        <f t="shared" si="9"/>
        <v>0</v>
      </c>
      <c r="AG48" s="175">
        <f>COUNTIFS('เข้าร่วมพิธี+ไม่เข้า'!K:K,11,'เข้าร่วมพิธี+ไม่เข้า'!F:F,B48,'เข้าร่วมพิธี+ไม่เข้า'!L:L,"ประสงค์เข้าร่วมพิธีฯ")</f>
        <v>0</v>
      </c>
      <c r="AH48" s="175">
        <f>COUNTIFS('เข้าร่วมพิธี+ไม่เข้า'!K:K,11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AI48" s="215">
        <f t="shared" si="10"/>
        <v>0</v>
      </c>
      <c r="AJ48" s="175">
        <f>COUNTIFS('เข้าร่วมพิธี+ไม่เข้า'!K:K,12,'เข้าร่วมพิธี+ไม่เข้า'!F:F,B48,'เข้าร่วมพิธี+ไม่เข้า'!L:L,"ประสงค์เข้าร่วมพิธีฯ")</f>
        <v>0</v>
      </c>
      <c r="AK48" s="175">
        <f>COUNTIFS('เข้าร่วมพิธี+ไม่เข้า'!K:K,12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AL48" s="215">
        <f t="shared" si="11"/>
        <v>0</v>
      </c>
      <c r="AM48" s="175">
        <f>COUNTIFS('เข้าร่วมพิธี+ไม่เข้า'!J:J,13,'เข้าร่วมพิธี+ไม่เข้า'!E:E,B48,'เข้าร่วมพิธี+ไม่เข้า'!L:L,"ประสงค์เข้าร่วมพิธีฯ")</f>
        <v>0</v>
      </c>
      <c r="AN48" s="175">
        <f>COUNTIFS('เข้าร่วมพิธี+ไม่เข้า'!J:J,13,'เข้าร่วมพิธี+ไม่เข้า'!E:E,B48,'เข้าร่วมพิธี+ไม่เข้า'!L:L,"ไม่ประสงค์เข้าร่วมพิธีฯ โดยจะติดต่อรับด้วยตนเอง")</f>
        <v>0</v>
      </c>
      <c r="AO48" s="215">
        <f t="shared" si="12"/>
        <v>0</v>
      </c>
      <c r="AP48" s="175">
        <f>COUNTIFS('เข้าร่วมพิธี+ไม่เข้า'!K:K,14,'เข้าร่วมพิธี+ไม่เข้า'!F:F,B48,'เข้าร่วมพิธี+ไม่เข้า'!L:L,"ประสงค์เข้าร่วมพิธีฯ")</f>
        <v>0</v>
      </c>
      <c r="AQ48" s="175">
        <f>COUNTIFS('เข้าร่วมพิธี+ไม่เข้า'!K:K,14,'เข้าร่วมพิธี+ไม่เข้า'!F:F,B48,'เข้าร่วมพิธี+ไม่เข้า'!L:L,"ไม่ประสงค์เข้าร่วมพิธีฯ โดยจะติดต่อรับด้วยตนเอง")</f>
        <v>0</v>
      </c>
      <c r="AR48" s="215">
        <f t="shared" si="13"/>
        <v>0</v>
      </c>
      <c r="AS48" s="226">
        <f t="shared" si="14"/>
        <v>8</v>
      </c>
    </row>
    <row r="49" spans="1:46" x14ac:dyDescent="0.55000000000000004">
      <c r="A49" s="164">
        <v>39</v>
      </c>
      <c r="B49" s="111" t="s">
        <v>1657</v>
      </c>
      <c r="C49" s="175">
        <f>COUNTIFS('เข้าร่วมพิธี+ไม่เข้า'!K:K,1,'เข้าร่วมพิธี+ไม่เข้า'!F:F,B49,'เข้าร่วมพิธี+ไม่เข้า'!L:L,"ประสงค์เข้าร่วมพิธีฯ")</f>
        <v>0</v>
      </c>
      <c r="D49" s="175">
        <f>COUNTIFS('เข้าร่วมพิธี+ไม่เข้า'!K:K,1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E49" s="215">
        <f t="shared" si="0"/>
        <v>0</v>
      </c>
      <c r="F49" s="175">
        <f>COUNTIFS('เข้าร่วมพิธี+ไม่เข้า'!K:K,2,'เข้าร่วมพิธี+ไม่เข้า'!F:F,B49,'เข้าร่วมพิธี+ไม่เข้า'!L:L,"ประสงค์เข้าร่วมพิธีฯ")</f>
        <v>0</v>
      </c>
      <c r="G49" s="175">
        <f>COUNTIFS('เข้าร่วมพิธี+ไม่เข้า'!K:K,2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H49" s="215">
        <f t="shared" si="1"/>
        <v>0</v>
      </c>
      <c r="I49" s="175">
        <f>COUNTIFS('เข้าร่วมพิธี+ไม่เข้า'!K:K,3,'เข้าร่วมพิธี+ไม่เข้า'!F:F,B49,'เข้าร่วมพิธี+ไม่เข้า'!L:L,"ประสงค์เข้าร่วมพิธีฯ")</f>
        <v>0</v>
      </c>
      <c r="J49" s="175">
        <f>COUNTIFS('เข้าร่วมพิธี+ไม่เข้า'!K:K,3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K49" s="215">
        <f t="shared" si="2"/>
        <v>0</v>
      </c>
      <c r="L49" s="175">
        <f>COUNTIFS('เข้าร่วมพิธี+ไม่เข้า'!K:K,4,'เข้าร่วมพิธี+ไม่เข้า'!F:F,B49,'เข้าร่วมพิธี+ไม่เข้า'!L:L,"ประสงค์เข้าร่วมพิธีฯ")</f>
        <v>0</v>
      </c>
      <c r="M49" s="175">
        <f>COUNTIFS('เข้าร่วมพิธี+ไม่เข้า'!K:K,4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N49" s="215">
        <f t="shared" si="3"/>
        <v>0</v>
      </c>
      <c r="O49" s="175">
        <f>COUNTIFS('เข้าร่วมพิธี+ไม่เข้า'!K:K,5,'เข้าร่วมพิธี+ไม่เข้า'!F:F,B49,'เข้าร่วมพิธี+ไม่เข้า'!L:L,"ประสงค์เข้าร่วมพิธีฯ")</f>
        <v>1</v>
      </c>
      <c r="P49" s="175">
        <f>COUNTIFS('เข้าร่วมพิธี+ไม่เข้า'!K:K,5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Q49" s="215">
        <f t="shared" si="4"/>
        <v>1</v>
      </c>
      <c r="R49" s="175">
        <f>COUNTIFS('เข้าร่วมพิธี+ไม่เข้า'!K:K,6,'เข้าร่วมพิธี+ไม่เข้า'!F:F,B49,'เข้าร่วมพิธี+ไม่เข้า'!L:L,"ประสงค์เข้าร่วมพิธีฯ")</f>
        <v>3</v>
      </c>
      <c r="S49" s="175">
        <f>COUNTIFS('เข้าร่วมพิธี+ไม่เข้า'!K:K,6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T49" s="215">
        <f t="shared" si="5"/>
        <v>3</v>
      </c>
      <c r="U49" s="176">
        <f>COUNTIFS('เข้าร่วมพิธี+ไม่เข้า'!K:K,7,'เข้าร่วมพิธี+ไม่เข้า'!F:F,B49,'เข้าร่วมพิธี+ไม่เข้า'!L:L,"ประสงค์เข้าร่วมพิธีฯ")</f>
        <v>0</v>
      </c>
      <c r="V49" s="176">
        <f>COUNTIFS('เข้าร่วมพิธี+ไม่เข้า'!K:K,7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W49" s="218">
        <f t="shared" si="6"/>
        <v>0</v>
      </c>
      <c r="X49" s="176">
        <f>COUNTIFS('เข้าร่วมพิธี+ไม่เข้า'!K:K,8,'เข้าร่วมพิธี+ไม่เข้า'!F:F,B49,'เข้าร่วมพิธี+ไม่เข้า'!L:L,"ประสงค์เข้าร่วมพิธีฯ")</f>
        <v>1</v>
      </c>
      <c r="Y49" s="176">
        <f>COUNTIFS('เข้าร่วมพิธี+ไม่เข้า'!K:K,8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Z49" s="218">
        <f t="shared" si="7"/>
        <v>1</v>
      </c>
      <c r="AA49" s="175">
        <f>COUNTIFS('เข้าร่วมพิธี+ไม่เข้า'!K:K,9,'เข้าร่วมพิธี+ไม่เข้า'!F:F,B49,'เข้าร่วมพิธี+ไม่เข้า'!L:L,"ประสงค์เข้าร่วมพิธีฯ")</f>
        <v>0</v>
      </c>
      <c r="AB49" s="175">
        <f>COUNTIFS('เข้าร่วมพิธี+ไม่เข้า'!K:K,9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AC49" s="215">
        <f t="shared" si="8"/>
        <v>0</v>
      </c>
      <c r="AD49" s="175">
        <f>COUNTIFS('เข้าร่วมพิธี+ไม่เข้า'!L:L,10,'เข้าร่วมพิธี+ไม่เข้า'!G:G,B49,'เข้าร่วมพิธี+ไม่เข้า'!L:L,"ประสงค์เข้าร่วมพิธีฯ")</f>
        <v>0</v>
      </c>
      <c r="AE49" s="175">
        <f>COUNTIFS('เข้าร่วมพิธี+ไม่เข้า'!L:L,10,'เข้าร่วมพิธี+ไม่เข้า'!G:G,B49,'เข้าร่วมพิธี+ไม่เข้า'!L:L,"ไม่ประสงค์เข้าร่วมพิธีฯ โดยจะติดต่อรับด้วยตนเอง")</f>
        <v>0</v>
      </c>
      <c r="AF49" s="215">
        <f t="shared" si="9"/>
        <v>0</v>
      </c>
      <c r="AG49" s="175">
        <f>COUNTIFS('เข้าร่วมพิธี+ไม่เข้า'!K:K,11,'เข้าร่วมพิธี+ไม่เข้า'!F:F,B49,'เข้าร่วมพิธี+ไม่เข้า'!L:L,"ประสงค์เข้าร่วมพิธีฯ")</f>
        <v>0</v>
      </c>
      <c r="AH49" s="175">
        <f>COUNTIFS('เข้าร่วมพิธี+ไม่เข้า'!K:K,11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AI49" s="215">
        <f t="shared" si="10"/>
        <v>0</v>
      </c>
      <c r="AJ49" s="175">
        <f>COUNTIFS('เข้าร่วมพิธี+ไม่เข้า'!K:K,12,'เข้าร่วมพิธี+ไม่เข้า'!F:F,B49,'เข้าร่วมพิธี+ไม่เข้า'!L:L,"ประสงค์เข้าร่วมพิธีฯ")</f>
        <v>0</v>
      </c>
      <c r="AK49" s="175">
        <f>COUNTIFS('เข้าร่วมพิธี+ไม่เข้า'!K:K,12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AL49" s="215">
        <f t="shared" si="11"/>
        <v>0</v>
      </c>
      <c r="AM49" s="175">
        <f>COUNTIFS('เข้าร่วมพิธี+ไม่เข้า'!J:J,13,'เข้าร่วมพิธี+ไม่เข้า'!E:E,B49,'เข้าร่วมพิธี+ไม่เข้า'!L:L,"ประสงค์เข้าร่วมพิธีฯ")</f>
        <v>0</v>
      </c>
      <c r="AN49" s="175">
        <f>COUNTIFS('เข้าร่วมพิธี+ไม่เข้า'!J:J,13,'เข้าร่วมพิธี+ไม่เข้า'!E:E,B49,'เข้าร่วมพิธี+ไม่เข้า'!L:L,"ไม่ประสงค์เข้าร่วมพิธีฯ โดยจะติดต่อรับด้วยตนเอง")</f>
        <v>0</v>
      </c>
      <c r="AO49" s="215">
        <f t="shared" si="12"/>
        <v>0</v>
      </c>
      <c r="AP49" s="175">
        <f>COUNTIFS('เข้าร่วมพิธี+ไม่เข้า'!K:K,14,'เข้าร่วมพิธี+ไม่เข้า'!F:F,B49,'เข้าร่วมพิธี+ไม่เข้า'!L:L,"ประสงค์เข้าร่วมพิธีฯ")</f>
        <v>0</v>
      </c>
      <c r="AQ49" s="175">
        <f>COUNTIFS('เข้าร่วมพิธี+ไม่เข้า'!K:K,14,'เข้าร่วมพิธี+ไม่เข้า'!F:F,B49,'เข้าร่วมพิธี+ไม่เข้า'!L:L,"ไม่ประสงค์เข้าร่วมพิธีฯ โดยจะติดต่อรับด้วยตนเอง")</f>
        <v>0</v>
      </c>
      <c r="AR49" s="215">
        <f t="shared" si="13"/>
        <v>0</v>
      </c>
      <c r="AS49" s="226">
        <f t="shared" si="14"/>
        <v>5</v>
      </c>
    </row>
    <row r="50" spans="1:46" x14ac:dyDescent="0.55000000000000004">
      <c r="A50" s="164">
        <v>40</v>
      </c>
      <c r="B50" s="111" t="s">
        <v>1660</v>
      </c>
      <c r="C50" s="175">
        <f>COUNTIFS('เข้าร่วมพิธี+ไม่เข้า'!K:K,1,'เข้าร่วมพิธี+ไม่เข้า'!F:F,B50,'เข้าร่วมพิธี+ไม่เข้า'!L:L,"ประสงค์เข้าร่วมพิธีฯ")</f>
        <v>2</v>
      </c>
      <c r="D50" s="175">
        <f>COUNTIFS('เข้าร่วมพิธี+ไม่เข้า'!K:K,1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E50" s="215">
        <f t="shared" si="0"/>
        <v>2</v>
      </c>
      <c r="F50" s="175">
        <f>COUNTIFS('เข้าร่วมพิธี+ไม่เข้า'!K:K,2,'เข้าร่วมพิธี+ไม่เข้า'!F:F,B50,'เข้าร่วมพิธี+ไม่เข้า'!L:L,"ประสงค์เข้าร่วมพิธีฯ")</f>
        <v>1</v>
      </c>
      <c r="G50" s="175">
        <f>COUNTIFS('เข้าร่วมพิธี+ไม่เข้า'!K:K,2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H50" s="215">
        <f t="shared" si="1"/>
        <v>1</v>
      </c>
      <c r="I50" s="175">
        <f>COUNTIFS('เข้าร่วมพิธี+ไม่เข้า'!K:K,3,'เข้าร่วมพิธี+ไม่เข้า'!F:F,B50,'เข้าร่วมพิธี+ไม่เข้า'!L:L,"ประสงค์เข้าร่วมพิธีฯ")</f>
        <v>0</v>
      </c>
      <c r="J50" s="175">
        <f>COUNTIFS('เข้าร่วมพิธี+ไม่เข้า'!K:K,3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K50" s="215">
        <f t="shared" si="2"/>
        <v>0</v>
      </c>
      <c r="L50" s="175">
        <f>COUNTIFS('เข้าร่วมพิธี+ไม่เข้า'!K:K,4,'เข้าร่วมพิธี+ไม่เข้า'!F:F,B50,'เข้าร่วมพิธี+ไม่เข้า'!L:L,"ประสงค์เข้าร่วมพิธีฯ")</f>
        <v>1</v>
      </c>
      <c r="M50" s="175">
        <f>COUNTIFS('เข้าร่วมพิธี+ไม่เข้า'!K:K,4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N50" s="215">
        <f t="shared" si="3"/>
        <v>1</v>
      </c>
      <c r="O50" s="175">
        <f>COUNTIFS('เข้าร่วมพิธี+ไม่เข้า'!K:K,5,'เข้าร่วมพิธี+ไม่เข้า'!F:F,B50,'เข้าร่วมพิธี+ไม่เข้า'!L:L,"ประสงค์เข้าร่วมพิธีฯ")</f>
        <v>1</v>
      </c>
      <c r="P50" s="175">
        <f>COUNTIFS('เข้าร่วมพิธี+ไม่เข้า'!K:K,5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Q50" s="215">
        <f t="shared" si="4"/>
        <v>1</v>
      </c>
      <c r="R50" s="175">
        <f>COUNTIFS('เข้าร่วมพิธี+ไม่เข้า'!K:K,6,'เข้าร่วมพิธี+ไม่เข้า'!F:F,B50,'เข้าร่วมพิธี+ไม่เข้า'!L:L,"ประสงค์เข้าร่วมพิธีฯ")</f>
        <v>4</v>
      </c>
      <c r="S50" s="175">
        <f>COUNTIFS('เข้าร่วมพิธี+ไม่เข้า'!K:K,6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T50" s="215">
        <f t="shared" si="5"/>
        <v>4</v>
      </c>
      <c r="U50" s="176">
        <f>COUNTIFS('เข้าร่วมพิธี+ไม่เข้า'!K:K,7,'เข้าร่วมพิธี+ไม่เข้า'!F:F,B50,'เข้าร่วมพิธี+ไม่เข้า'!L:L,"ประสงค์เข้าร่วมพิธีฯ")</f>
        <v>0</v>
      </c>
      <c r="V50" s="176">
        <f>COUNTIFS('เข้าร่วมพิธี+ไม่เข้า'!K:K,7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W50" s="218">
        <f t="shared" si="6"/>
        <v>0</v>
      </c>
      <c r="X50" s="176">
        <f>COUNTIFS('เข้าร่วมพิธี+ไม่เข้า'!K:K,8,'เข้าร่วมพิธี+ไม่เข้า'!F:F,B50,'เข้าร่วมพิธี+ไม่เข้า'!L:L,"ประสงค์เข้าร่วมพิธีฯ")</f>
        <v>0</v>
      </c>
      <c r="Y50" s="176">
        <f>COUNTIFS('เข้าร่วมพิธี+ไม่เข้า'!K:K,8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Z50" s="218">
        <f t="shared" si="7"/>
        <v>0</v>
      </c>
      <c r="AA50" s="175">
        <f>COUNTIFS('เข้าร่วมพิธี+ไม่เข้า'!K:K,9,'เข้าร่วมพิธี+ไม่เข้า'!F:F,B50,'เข้าร่วมพิธี+ไม่เข้า'!L:L,"ประสงค์เข้าร่วมพิธีฯ")</f>
        <v>0</v>
      </c>
      <c r="AB50" s="175">
        <f>COUNTIFS('เข้าร่วมพิธี+ไม่เข้า'!K:K,9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AC50" s="215">
        <f t="shared" si="8"/>
        <v>0</v>
      </c>
      <c r="AD50" s="175">
        <f>COUNTIFS('เข้าร่วมพิธี+ไม่เข้า'!L:L,10,'เข้าร่วมพิธี+ไม่เข้า'!G:G,B50,'เข้าร่วมพิธี+ไม่เข้า'!L:L,"ประสงค์เข้าร่วมพิธีฯ")</f>
        <v>0</v>
      </c>
      <c r="AE50" s="175">
        <f>COUNTIFS('เข้าร่วมพิธี+ไม่เข้า'!L:L,10,'เข้าร่วมพิธี+ไม่เข้า'!G:G,B50,'เข้าร่วมพิธี+ไม่เข้า'!L:L,"ไม่ประสงค์เข้าร่วมพิธีฯ โดยจะติดต่อรับด้วยตนเอง")</f>
        <v>0</v>
      </c>
      <c r="AF50" s="215">
        <f t="shared" si="9"/>
        <v>0</v>
      </c>
      <c r="AG50" s="175">
        <f>COUNTIFS('เข้าร่วมพิธี+ไม่เข้า'!K:K,11,'เข้าร่วมพิธี+ไม่เข้า'!F:F,B50,'เข้าร่วมพิธี+ไม่เข้า'!L:L,"ประสงค์เข้าร่วมพิธีฯ")</f>
        <v>0</v>
      </c>
      <c r="AH50" s="175">
        <f>COUNTIFS('เข้าร่วมพิธี+ไม่เข้า'!K:K,11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AI50" s="215">
        <f t="shared" si="10"/>
        <v>0</v>
      </c>
      <c r="AJ50" s="175">
        <f>COUNTIFS('เข้าร่วมพิธี+ไม่เข้า'!K:K,12,'เข้าร่วมพิธี+ไม่เข้า'!F:F,B50,'เข้าร่วมพิธี+ไม่เข้า'!L:L,"ประสงค์เข้าร่วมพิธีฯ")</f>
        <v>0</v>
      </c>
      <c r="AK50" s="175">
        <f>COUNTIFS('เข้าร่วมพิธี+ไม่เข้า'!K:K,12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AL50" s="215">
        <f t="shared" si="11"/>
        <v>0</v>
      </c>
      <c r="AM50" s="175">
        <f>COUNTIFS('เข้าร่วมพิธี+ไม่เข้า'!J:J,13,'เข้าร่วมพิธี+ไม่เข้า'!E:E,B50,'เข้าร่วมพิธี+ไม่เข้า'!L:L,"ประสงค์เข้าร่วมพิธีฯ")</f>
        <v>0</v>
      </c>
      <c r="AN50" s="175">
        <f>COUNTIFS('เข้าร่วมพิธี+ไม่เข้า'!J:J,13,'เข้าร่วมพิธี+ไม่เข้า'!E:E,B50,'เข้าร่วมพิธี+ไม่เข้า'!L:L,"ไม่ประสงค์เข้าร่วมพิธีฯ โดยจะติดต่อรับด้วยตนเอง")</f>
        <v>0</v>
      </c>
      <c r="AO50" s="215">
        <f t="shared" si="12"/>
        <v>0</v>
      </c>
      <c r="AP50" s="175">
        <f>COUNTIFS('เข้าร่วมพิธี+ไม่เข้า'!K:K,14,'เข้าร่วมพิธี+ไม่เข้า'!F:F,B50,'เข้าร่วมพิธี+ไม่เข้า'!L:L,"ประสงค์เข้าร่วมพิธีฯ")</f>
        <v>0</v>
      </c>
      <c r="AQ50" s="175">
        <f>COUNTIFS('เข้าร่วมพิธี+ไม่เข้า'!K:K,14,'เข้าร่วมพิธี+ไม่เข้า'!F:F,B50,'เข้าร่วมพิธี+ไม่เข้า'!L:L,"ไม่ประสงค์เข้าร่วมพิธีฯ โดยจะติดต่อรับด้วยตนเอง")</f>
        <v>0</v>
      </c>
      <c r="AR50" s="215">
        <f t="shared" si="13"/>
        <v>0</v>
      </c>
      <c r="AS50" s="226">
        <f t="shared" si="14"/>
        <v>9</v>
      </c>
    </row>
    <row r="51" spans="1:46" x14ac:dyDescent="0.55000000000000004">
      <c r="A51" s="164">
        <v>41</v>
      </c>
      <c r="B51" s="111" t="s">
        <v>1663</v>
      </c>
      <c r="C51" s="175">
        <f>COUNTIFS('เข้าร่วมพิธี+ไม่เข้า'!K:K,1,'เข้าร่วมพิธี+ไม่เข้า'!F:F,B51,'เข้าร่วมพิธี+ไม่เข้า'!L:L,"ประสงค์เข้าร่วมพิธีฯ")</f>
        <v>0</v>
      </c>
      <c r="D51" s="175">
        <f>COUNTIFS('เข้าร่วมพิธี+ไม่เข้า'!K:K,1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E51" s="215">
        <f t="shared" si="0"/>
        <v>0</v>
      </c>
      <c r="F51" s="175">
        <f>COUNTIFS('เข้าร่วมพิธี+ไม่เข้า'!K:K,2,'เข้าร่วมพิธี+ไม่เข้า'!F:F,B51,'เข้าร่วมพิธี+ไม่เข้า'!L:L,"ประสงค์เข้าร่วมพิธีฯ")</f>
        <v>0</v>
      </c>
      <c r="G51" s="175">
        <f>COUNTIFS('เข้าร่วมพิธี+ไม่เข้า'!K:K,2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H51" s="215">
        <f t="shared" si="1"/>
        <v>0</v>
      </c>
      <c r="I51" s="175">
        <f>COUNTIFS('เข้าร่วมพิธี+ไม่เข้า'!K:K,3,'เข้าร่วมพิธี+ไม่เข้า'!F:F,B51,'เข้าร่วมพิธี+ไม่เข้า'!L:L,"ประสงค์เข้าร่วมพิธีฯ")</f>
        <v>0</v>
      </c>
      <c r="J51" s="175">
        <f>COUNTIFS('เข้าร่วมพิธี+ไม่เข้า'!K:K,3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K51" s="215">
        <f t="shared" si="2"/>
        <v>0</v>
      </c>
      <c r="L51" s="175">
        <f>COUNTIFS('เข้าร่วมพิธี+ไม่เข้า'!K:K,4,'เข้าร่วมพิธี+ไม่เข้า'!F:F,B51,'เข้าร่วมพิธี+ไม่เข้า'!L:L,"ประสงค์เข้าร่วมพิธีฯ")</f>
        <v>0</v>
      </c>
      <c r="M51" s="175">
        <f>COUNTIFS('เข้าร่วมพิธี+ไม่เข้า'!K:K,4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N51" s="215">
        <f t="shared" si="3"/>
        <v>0</v>
      </c>
      <c r="O51" s="175">
        <f>COUNTIFS('เข้าร่วมพิธี+ไม่เข้า'!K:K,5,'เข้าร่วมพิธี+ไม่เข้า'!F:F,B51,'เข้าร่วมพิธี+ไม่เข้า'!L:L,"ประสงค์เข้าร่วมพิธีฯ")</f>
        <v>1</v>
      </c>
      <c r="P51" s="175">
        <f>COUNTIFS('เข้าร่วมพิธี+ไม่เข้า'!K:K,5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Q51" s="215">
        <f t="shared" si="4"/>
        <v>1</v>
      </c>
      <c r="R51" s="175">
        <f>COUNTIFS('เข้าร่วมพิธี+ไม่เข้า'!K:K,6,'เข้าร่วมพิธี+ไม่เข้า'!F:F,B51,'เข้าร่วมพิธี+ไม่เข้า'!L:L,"ประสงค์เข้าร่วมพิธีฯ")</f>
        <v>1</v>
      </c>
      <c r="S51" s="175">
        <f>COUNTIFS('เข้าร่วมพิธี+ไม่เข้า'!K:K,6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T51" s="215">
        <f t="shared" si="5"/>
        <v>1</v>
      </c>
      <c r="U51" s="176">
        <f>COUNTIFS('เข้าร่วมพิธี+ไม่เข้า'!K:K,7,'เข้าร่วมพิธี+ไม่เข้า'!F:F,B51,'เข้าร่วมพิธี+ไม่เข้า'!L:L,"ประสงค์เข้าร่วมพิธีฯ")</f>
        <v>0</v>
      </c>
      <c r="V51" s="176">
        <f>COUNTIFS('เข้าร่วมพิธี+ไม่เข้า'!K:K,7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W51" s="218">
        <f t="shared" si="6"/>
        <v>0</v>
      </c>
      <c r="X51" s="176">
        <f>COUNTIFS('เข้าร่วมพิธี+ไม่เข้า'!K:K,8,'เข้าร่วมพิธี+ไม่เข้า'!F:F,B51,'เข้าร่วมพิธี+ไม่เข้า'!L:L,"ประสงค์เข้าร่วมพิธีฯ")</f>
        <v>1</v>
      </c>
      <c r="Y51" s="176">
        <f>COUNTIFS('เข้าร่วมพิธี+ไม่เข้า'!K:K,8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Z51" s="218">
        <f t="shared" si="7"/>
        <v>1</v>
      </c>
      <c r="AA51" s="175">
        <f>COUNTIFS('เข้าร่วมพิธี+ไม่เข้า'!K:K,9,'เข้าร่วมพิธี+ไม่เข้า'!F:F,B51,'เข้าร่วมพิธี+ไม่เข้า'!L:L,"ประสงค์เข้าร่วมพิธีฯ")</f>
        <v>0</v>
      </c>
      <c r="AB51" s="175">
        <f>COUNTIFS('เข้าร่วมพิธี+ไม่เข้า'!K:K,9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AC51" s="215">
        <f t="shared" si="8"/>
        <v>0</v>
      </c>
      <c r="AD51" s="175">
        <f>COUNTIFS('เข้าร่วมพิธี+ไม่เข้า'!L:L,10,'เข้าร่วมพิธี+ไม่เข้า'!G:G,B51,'เข้าร่วมพิธี+ไม่เข้า'!L:L,"ประสงค์เข้าร่วมพิธีฯ")</f>
        <v>0</v>
      </c>
      <c r="AE51" s="175">
        <f>COUNTIFS('เข้าร่วมพิธี+ไม่เข้า'!L:L,10,'เข้าร่วมพิธี+ไม่เข้า'!G:G,B51,'เข้าร่วมพิธี+ไม่เข้า'!L:L,"ไม่ประสงค์เข้าร่วมพิธีฯ โดยจะติดต่อรับด้วยตนเอง")</f>
        <v>0</v>
      </c>
      <c r="AF51" s="215">
        <f t="shared" si="9"/>
        <v>0</v>
      </c>
      <c r="AG51" s="175">
        <f>COUNTIFS('เข้าร่วมพิธี+ไม่เข้า'!K:K,11,'เข้าร่วมพิธี+ไม่เข้า'!F:F,B51,'เข้าร่วมพิธี+ไม่เข้า'!L:L,"ประสงค์เข้าร่วมพิธีฯ")</f>
        <v>0</v>
      </c>
      <c r="AH51" s="175">
        <f>COUNTIFS('เข้าร่วมพิธี+ไม่เข้า'!K:K,11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AI51" s="215">
        <f t="shared" si="10"/>
        <v>0</v>
      </c>
      <c r="AJ51" s="175">
        <f>COUNTIFS('เข้าร่วมพิธี+ไม่เข้า'!K:K,12,'เข้าร่วมพิธี+ไม่เข้า'!F:F,B51,'เข้าร่วมพิธี+ไม่เข้า'!L:L,"ประสงค์เข้าร่วมพิธีฯ")</f>
        <v>0</v>
      </c>
      <c r="AK51" s="175">
        <f>COUNTIFS('เข้าร่วมพิธี+ไม่เข้า'!K:K,12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AL51" s="215">
        <f t="shared" si="11"/>
        <v>0</v>
      </c>
      <c r="AM51" s="175">
        <f>COUNTIFS('เข้าร่วมพิธี+ไม่เข้า'!J:J,13,'เข้าร่วมพิธี+ไม่เข้า'!E:E,B51,'เข้าร่วมพิธี+ไม่เข้า'!L:L,"ประสงค์เข้าร่วมพิธีฯ")</f>
        <v>0</v>
      </c>
      <c r="AN51" s="175">
        <f>COUNTIFS('เข้าร่วมพิธี+ไม่เข้า'!J:J,13,'เข้าร่วมพิธี+ไม่เข้า'!E:E,B51,'เข้าร่วมพิธี+ไม่เข้า'!L:L,"ไม่ประสงค์เข้าร่วมพิธีฯ โดยจะติดต่อรับด้วยตนเอง")</f>
        <v>0</v>
      </c>
      <c r="AO51" s="215">
        <f t="shared" si="12"/>
        <v>0</v>
      </c>
      <c r="AP51" s="175">
        <f>COUNTIFS('เข้าร่วมพิธี+ไม่เข้า'!K:K,14,'เข้าร่วมพิธี+ไม่เข้า'!F:F,B51,'เข้าร่วมพิธี+ไม่เข้า'!L:L,"ประสงค์เข้าร่วมพิธีฯ")</f>
        <v>0</v>
      </c>
      <c r="AQ51" s="175">
        <f>COUNTIFS('เข้าร่วมพิธี+ไม่เข้า'!K:K,14,'เข้าร่วมพิธี+ไม่เข้า'!F:F,B51,'เข้าร่วมพิธี+ไม่เข้า'!L:L,"ไม่ประสงค์เข้าร่วมพิธีฯ โดยจะติดต่อรับด้วยตนเอง")</f>
        <v>0</v>
      </c>
      <c r="AR51" s="215">
        <f t="shared" si="13"/>
        <v>0</v>
      </c>
      <c r="AS51" s="226">
        <f t="shared" si="14"/>
        <v>3</v>
      </c>
    </row>
    <row r="52" spans="1:46" x14ac:dyDescent="0.55000000000000004">
      <c r="A52" s="164">
        <v>42</v>
      </c>
      <c r="B52" s="111" t="s">
        <v>1666</v>
      </c>
      <c r="C52" s="175">
        <f>COUNTIFS('เข้าร่วมพิธี+ไม่เข้า'!K:K,1,'เข้าร่วมพิธี+ไม่เข้า'!F:F,B52,'เข้าร่วมพิธี+ไม่เข้า'!L:L,"ประสงค์เข้าร่วมพิธีฯ")</f>
        <v>2</v>
      </c>
      <c r="D52" s="175">
        <f>COUNTIFS('เข้าร่วมพิธี+ไม่เข้า'!K:K,1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E52" s="215">
        <f t="shared" si="0"/>
        <v>2</v>
      </c>
      <c r="F52" s="175">
        <f>COUNTIFS('เข้าร่วมพิธี+ไม่เข้า'!K:K,2,'เข้าร่วมพิธี+ไม่เข้า'!F:F,B52,'เข้าร่วมพิธี+ไม่เข้า'!L:L,"ประสงค์เข้าร่วมพิธีฯ")</f>
        <v>0</v>
      </c>
      <c r="G52" s="175">
        <f>COUNTIFS('เข้าร่วมพิธี+ไม่เข้า'!K:K,2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H52" s="215">
        <f t="shared" si="1"/>
        <v>0</v>
      </c>
      <c r="I52" s="175">
        <f>COUNTIFS('เข้าร่วมพิธี+ไม่เข้า'!K:K,3,'เข้าร่วมพิธี+ไม่เข้า'!F:F,B52,'เข้าร่วมพิธี+ไม่เข้า'!L:L,"ประสงค์เข้าร่วมพิธีฯ")</f>
        <v>2</v>
      </c>
      <c r="J52" s="175">
        <f>COUNTIFS('เข้าร่วมพิธี+ไม่เข้า'!K:K,3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K52" s="215">
        <f t="shared" si="2"/>
        <v>2</v>
      </c>
      <c r="L52" s="175">
        <f>COUNTIFS('เข้าร่วมพิธี+ไม่เข้า'!K:K,4,'เข้าร่วมพิธี+ไม่เข้า'!F:F,B52,'เข้าร่วมพิธี+ไม่เข้า'!L:L,"ประสงค์เข้าร่วมพิธีฯ")</f>
        <v>3</v>
      </c>
      <c r="M52" s="175">
        <f>COUNTIFS('เข้าร่วมพิธี+ไม่เข้า'!K:K,4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N52" s="215">
        <f t="shared" si="3"/>
        <v>3</v>
      </c>
      <c r="O52" s="175">
        <f>COUNTIFS('เข้าร่วมพิธี+ไม่เข้า'!K:K,5,'เข้าร่วมพิธี+ไม่เข้า'!F:F,B52,'เข้าร่วมพิธี+ไม่เข้า'!L:L,"ประสงค์เข้าร่วมพิธีฯ")</f>
        <v>3</v>
      </c>
      <c r="P52" s="175">
        <f>COUNTIFS('เข้าร่วมพิธี+ไม่เข้า'!K:K,5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Q52" s="215">
        <f t="shared" si="4"/>
        <v>3</v>
      </c>
      <c r="R52" s="175">
        <f>COUNTIFS('เข้าร่วมพิธี+ไม่เข้า'!K:K,6,'เข้าร่วมพิธี+ไม่เข้า'!F:F,B52,'เข้าร่วมพิธี+ไม่เข้า'!L:L,"ประสงค์เข้าร่วมพิธีฯ")</f>
        <v>8</v>
      </c>
      <c r="S52" s="175">
        <f>COUNTIFS('เข้าร่วมพิธี+ไม่เข้า'!K:K,6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T52" s="215">
        <f t="shared" si="5"/>
        <v>8</v>
      </c>
      <c r="U52" s="176">
        <f>COUNTIFS('เข้าร่วมพิธี+ไม่เข้า'!K:K,7,'เข้าร่วมพิธี+ไม่เข้า'!F:F,B52,'เข้าร่วมพิธี+ไม่เข้า'!L:L,"ประสงค์เข้าร่วมพิธีฯ")</f>
        <v>3</v>
      </c>
      <c r="V52" s="176">
        <f>COUNTIFS('เข้าร่วมพิธี+ไม่เข้า'!K:K,7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W52" s="218">
        <f t="shared" si="6"/>
        <v>3</v>
      </c>
      <c r="X52" s="176">
        <f>COUNTIFS('เข้าร่วมพิธี+ไม่เข้า'!K:K,8,'เข้าร่วมพิธี+ไม่เข้า'!F:F,B52,'เข้าร่วมพิธี+ไม่เข้า'!L:L,"ประสงค์เข้าร่วมพิธีฯ")</f>
        <v>3</v>
      </c>
      <c r="Y52" s="176">
        <f>COUNTIFS('เข้าร่วมพิธี+ไม่เข้า'!K:K,8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Z52" s="218">
        <f t="shared" si="7"/>
        <v>3</v>
      </c>
      <c r="AA52" s="175">
        <f>COUNTIFS('เข้าร่วมพิธี+ไม่เข้า'!K:K,9,'เข้าร่วมพิธี+ไม่เข้า'!F:F,B52,'เข้าร่วมพิธี+ไม่เข้า'!L:L,"ประสงค์เข้าร่วมพิธีฯ")</f>
        <v>0</v>
      </c>
      <c r="AB52" s="175">
        <f>COUNTIFS('เข้าร่วมพิธี+ไม่เข้า'!K:K,9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AC52" s="215">
        <f t="shared" si="8"/>
        <v>0</v>
      </c>
      <c r="AD52" s="175">
        <f>COUNTIFS('เข้าร่วมพิธี+ไม่เข้า'!L:L,10,'เข้าร่วมพิธี+ไม่เข้า'!G:G,B52,'เข้าร่วมพิธี+ไม่เข้า'!L:L,"ประสงค์เข้าร่วมพิธีฯ")</f>
        <v>0</v>
      </c>
      <c r="AE52" s="175">
        <f>COUNTIFS('เข้าร่วมพิธี+ไม่เข้า'!L:L,10,'เข้าร่วมพิธี+ไม่เข้า'!G:G,B52,'เข้าร่วมพิธี+ไม่เข้า'!L:L,"ไม่ประสงค์เข้าร่วมพิธีฯ โดยจะติดต่อรับด้วยตนเอง")</f>
        <v>0</v>
      </c>
      <c r="AF52" s="215">
        <f t="shared" si="9"/>
        <v>0</v>
      </c>
      <c r="AG52" s="175">
        <f>COUNTIFS('เข้าร่วมพิธี+ไม่เข้า'!K:K,11,'เข้าร่วมพิธี+ไม่เข้า'!F:F,B52,'เข้าร่วมพิธี+ไม่เข้า'!L:L,"ประสงค์เข้าร่วมพิธีฯ")</f>
        <v>0</v>
      </c>
      <c r="AH52" s="175">
        <f>COUNTIFS('เข้าร่วมพิธี+ไม่เข้า'!K:K,11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AI52" s="215">
        <f t="shared" si="10"/>
        <v>0</v>
      </c>
      <c r="AJ52" s="175">
        <f>COUNTIFS('เข้าร่วมพิธี+ไม่เข้า'!K:K,12,'เข้าร่วมพิธี+ไม่เข้า'!F:F,B52,'เข้าร่วมพิธี+ไม่เข้า'!L:L,"ประสงค์เข้าร่วมพิธีฯ")</f>
        <v>0</v>
      </c>
      <c r="AK52" s="175">
        <f>COUNTIFS('เข้าร่วมพิธี+ไม่เข้า'!K:K,12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AL52" s="215">
        <f t="shared" si="11"/>
        <v>0</v>
      </c>
      <c r="AM52" s="175">
        <f>COUNTIFS('เข้าร่วมพิธี+ไม่เข้า'!J:J,13,'เข้าร่วมพิธี+ไม่เข้า'!E:E,B52,'เข้าร่วมพิธี+ไม่เข้า'!L:L,"ประสงค์เข้าร่วมพิธีฯ")</f>
        <v>0</v>
      </c>
      <c r="AN52" s="175">
        <f>COUNTIFS('เข้าร่วมพิธี+ไม่เข้า'!J:J,13,'เข้าร่วมพิธี+ไม่เข้า'!E:E,B52,'เข้าร่วมพิธี+ไม่เข้า'!L:L,"ไม่ประสงค์เข้าร่วมพิธีฯ โดยจะติดต่อรับด้วยตนเอง")</f>
        <v>0</v>
      </c>
      <c r="AO52" s="215">
        <f t="shared" si="12"/>
        <v>0</v>
      </c>
      <c r="AP52" s="175">
        <f>COUNTIFS('เข้าร่วมพิธี+ไม่เข้า'!K:K,14,'เข้าร่วมพิธี+ไม่เข้า'!F:F,B52,'เข้าร่วมพิธี+ไม่เข้า'!L:L,"ประสงค์เข้าร่วมพิธีฯ")</f>
        <v>0</v>
      </c>
      <c r="AQ52" s="175">
        <f>COUNTIFS('เข้าร่วมพิธี+ไม่เข้า'!K:K,14,'เข้าร่วมพิธี+ไม่เข้า'!F:F,B52,'เข้าร่วมพิธี+ไม่เข้า'!L:L,"ไม่ประสงค์เข้าร่วมพิธีฯ โดยจะติดต่อรับด้วยตนเอง")</f>
        <v>0</v>
      </c>
      <c r="AR52" s="215">
        <f t="shared" si="13"/>
        <v>0</v>
      </c>
      <c r="AS52" s="226">
        <f t="shared" si="14"/>
        <v>24</v>
      </c>
    </row>
    <row r="53" spans="1:46" x14ac:dyDescent="0.55000000000000004">
      <c r="A53" s="164">
        <v>43</v>
      </c>
      <c r="B53" s="111" t="s">
        <v>1669</v>
      </c>
      <c r="C53" s="175">
        <f>COUNTIFS('เข้าร่วมพิธี+ไม่เข้า'!K:K,1,'เข้าร่วมพิธี+ไม่เข้า'!F:F,B53,'เข้าร่วมพิธี+ไม่เข้า'!L:L,"ประสงค์เข้าร่วมพิธีฯ")</f>
        <v>0</v>
      </c>
      <c r="D53" s="175">
        <f>COUNTIFS('เข้าร่วมพิธี+ไม่เข้า'!K:K,1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E53" s="215">
        <f t="shared" si="0"/>
        <v>0</v>
      </c>
      <c r="F53" s="175">
        <f>COUNTIFS('เข้าร่วมพิธี+ไม่เข้า'!K:K,2,'เข้าร่วมพิธี+ไม่เข้า'!F:F,B53,'เข้าร่วมพิธี+ไม่เข้า'!L:L,"ประสงค์เข้าร่วมพิธีฯ")</f>
        <v>1</v>
      </c>
      <c r="G53" s="175">
        <f>COUNTIFS('เข้าร่วมพิธี+ไม่เข้า'!K:K,2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H53" s="215">
        <f t="shared" si="1"/>
        <v>1</v>
      </c>
      <c r="I53" s="175">
        <f>COUNTIFS('เข้าร่วมพิธี+ไม่เข้า'!K:K,3,'เข้าร่วมพิธี+ไม่เข้า'!F:F,B53,'เข้าร่วมพิธี+ไม่เข้า'!L:L,"ประสงค์เข้าร่วมพิธีฯ")</f>
        <v>0</v>
      </c>
      <c r="J53" s="175">
        <f>COUNTIFS('เข้าร่วมพิธี+ไม่เข้า'!K:K,3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K53" s="215">
        <f t="shared" si="2"/>
        <v>0</v>
      </c>
      <c r="L53" s="175">
        <f>COUNTIFS('เข้าร่วมพิธี+ไม่เข้า'!K:K,4,'เข้าร่วมพิธี+ไม่เข้า'!F:F,B53,'เข้าร่วมพิธี+ไม่เข้า'!L:L,"ประสงค์เข้าร่วมพิธีฯ")</f>
        <v>1</v>
      </c>
      <c r="M53" s="175">
        <f>COUNTIFS('เข้าร่วมพิธี+ไม่เข้า'!K:K,4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N53" s="215">
        <f t="shared" si="3"/>
        <v>1</v>
      </c>
      <c r="O53" s="175">
        <f>COUNTIFS('เข้าร่วมพิธี+ไม่เข้า'!K:K,5,'เข้าร่วมพิธี+ไม่เข้า'!F:F,B53,'เข้าร่วมพิธี+ไม่เข้า'!L:L,"ประสงค์เข้าร่วมพิธีฯ")</f>
        <v>1</v>
      </c>
      <c r="P53" s="175">
        <f>COUNTIFS('เข้าร่วมพิธี+ไม่เข้า'!K:K,5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Q53" s="215">
        <f t="shared" si="4"/>
        <v>1</v>
      </c>
      <c r="R53" s="175">
        <f>COUNTIFS('เข้าร่วมพิธี+ไม่เข้า'!K:K,6,'เข้าร่วมพิธี+ไม่เข้า'!F:F,B53,'เข้าร่วมพิธี+ไม่เข้า'!L:L,"ประสงค์เข้าร่วมพิธีฯ")</f>
        <v>0</v>
      </c>
      <c r="S53" s="175">
        <f>COUNTIFS('เข้าร่วมพิธี+ไม่เข้า'!K:K,6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T53" s="215">
        <f t="shared" si="5"/>
        <v>0</v>
      </c>
      <c r="U53" s="176">
        <f>COUNTIFS('เข้าร่วมพิธี+ไม่เข้า'!K:K,7,'เข้าร่วมพิธี+ไม่เข้า'!F:F,B53,'เข้าร่วมพิธี+ไม่เข้า'!L:L,"ประสงค์เข้าร่วมพิธีฯ")</f>
        <v>0</v>
      </c>
      <c r="V53" s="176">
        <f>COUNTIFS('เข้าร่วมพิธี+ไม่เข้า'!K:K,7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W53" s="218">
        <f t="shared" si="6"/>
        <v>0</v>
      </c>
      <c r="X53" s="176">
        <f>COUNTIFS('เข้าร่วมพิธี+ไม่เข้า'!K:K,8,'เข้าร่วมพิธี+ไม่เข้า'!F:F,B53,'เข้าร่วมพิธี+ไม่เข้า'!L:L,"ประสงค์เข้าร่วมพิธีฯ")</f>
        <v>1</v>
      </c>
      <c r="Y53" s="176">
        <f>COUNTIFS('เข้าร่วมพิธี+ไม่เข้า'!K:K,8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Z53" s="218">
        <f t="shared" si="7"/>
        <v>1</v>
      </c>
      <c r="AA53" s="175">
        <f>COUNTIFS('เข้าร่วมพิธี+ไม่เข้า'!K:K,9,'เข้าร่วมพิธี+ไม่เข้า'!F:F,B53,'เข้าร่วมพิธี+ไม่เข้า'!L:L,"ประสงค์เข้าร่วมพิธีฯ")</f>
        <v>0</v>
      </c>
      <c r="AB53" s="175">
        <f>COUNTIFS('เข้าร่วมพิธี+ไม่เข้า'!K:K,9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AC53" s="215">
        <f t="shared" si="8"/>
        <v>0</v>
      </c>
      <c r="AD53" s="175">
        <f>COUNTIFS('เข้าร่วมพิธี+ไม่เข้า'!L:L,10,'เข้าร่วมพิธี+ไม่เข้า'!G:G,B53,'เข้าร่วมพิธี+ไม่เข้า'!L:L,"ประสงค์เข้าร่วมพิธีฯ")</f>
        <v>0</v>
      </c>
      <c r="AE53" s="175">
        <f>COUNTIFS('เข้าร่วมพิธี+ไม่เข้า'!L:L,10,'เข้าร่วมพิธี+ไม่เข้า'!G:G,B53,'เข้าร่วมพิธี+ไม่เข้า'!L:L,"ไม่ประสงค์เข้าร่วมพิธีฯ โดยจะติดต่อรับด้วยตนเอง")</f>
        <v>0</v>
      </c>
      <c r="AF53" s="215">
        <f t="shared" si="9"/>
        <v>0</v>
      </c>
      <c r="AG53" s="175">
        <f>COUNTIFS('เข้าร่วมพิธี+ไม่เข้า'!K:K,11,'เข้าร่วมพิธี+ไม่เข้า'!F:F,B53,'เข้าร่วมพิธี+ไม่เข้า'!L:L,"ประสงค์เข้าร่วมพิธีฯ")</f>
        <v>0</v>
      </c>
      <c r="AH53" s="175">
        <f>COUNTIFS('เข้าร่วมพิธี+ไม่เข้า'!K:K,11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AI53" s="215">
        <f t="shared" si="10"/>
        <v>0</v>
      </c>
      <c r="AJ53" s="175">
        <f>COUNTIFS('เข้าร่วมพิธี+ไม่เข้า'!K:K,12,'เข้าร่วมพิธี+ไม่เข้า'!F:F,B53,'เข้าร่วมพิธี+ไม่เข้า'!L:L,"ประสงค์เข้าร่วมพิธีฯ")</f>
        <v>0</v>
      </c>
      <c r="AK53" s="175">
        <f>COUNTIFS('เข้าร่วมพิธี+ไม่เข้า'!K:K,12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AL53" s="215">
        <f t="shared" si="11"/>
        <v>0</v>
      </c>
      <c r="AM53" s="175">
        <f>COUNTIFS('เข้าร่วมพิธี+ไม่เข้า'!J:J,13,'เข้าร่วมพิธี+ไม่เข้า'!E:E,B53,'เข้าร่วมพิธี+ไม่เข้า'!L:L,"ประสงค์เข้าร่วมพิธีฯ")</f>
        <v>0</v>
      </c>
      <c r="AN53" s="175">
        <f>COUNTIFS('เข้าร่วมพิธี+ไม่เข้า'!J:J,13,'เข้าร่วมพิธี+ไม่เข้า'!E:E,B53,'เข้าร่วมพิธี+ไม่เข้า'!L:L,"ไม่ประสงค์เข้าร่วมพิธีฯ โดยจะติดต่อรับด้วยตนเอง")</f>
        <v>0</v>
      </c>
      <c r="AO53" s="215">
        <f t="shared" si="12"/>
        <v>0</v>
      </c>
      <c r="AP53" s="175">
        <f>COUNTIFS('เข้าร่วมพิธี+ไม่เข้า'!K:K,14,'เข้าร่วมพิธี+ไม่เข้า'!F:F,B53,'เข้าร่วมพิธี+ไม่เข้า'!L:L,"ประสงค์เข้าร่วมพิธีฯ")</f>
        <v>0</v>
      </c>
      <c r="AQ53" s="175">
        <f>COUNTIFS('เข้าร่วมพิธี+ไม่เข้า'!K:K,14,'เข้าร่วมพิธี+ไม่เข้า'!F:F,B53,'เข้าร่วมพิธี+ไม่เข้า'!L:L,"ไม่ประสงค์เข้าร่วมพิธีฯ โดยจะติดต่อรับด้วยตนเอง")</f>
        <v>0</v>
      </c>
      <c r="AR53" s="215">
        <f t="shared" si="13"/>
        <v>0</v>
      </c>
      <c r="AS53" s="226">
        <f t="shared" si="14"/>
        <v>4</v>
      </c>
    </row>
    <row r="54" spans="1:46" x14ac:dyDescent="0.55000000000000004">
      <c r="A54" s="164">
        <v>44</v>
      </c>
      <c r="B54" s="111" t="s">
        <v>1671</v>
      </c>
      <c r="C54" s="175">
        <f>COUNTIFS('เข้าร่วมพิธี+ไม่เข้า'!K:K,1,'เข้าร่วมพิธี+ไม่เข้า'!F:F,B54,'เข้าร่วมพิธี+ไม่เข้า'!L:L,"ประสงค์เข้าร่วมพิธีฯ")</f>
        <v>0</v>
      </c>
      <c r="D54" s="175">
        <f>COUNTIFS('เข้าร่วมพิธี+ไม่เข้า'!K:K,1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E54" s="215">
        <f t="shared" si="0"/>
        <v>0</v>
      </c>
      <c r="F54" s="175">
        <f>COUNTIFS('เข้าร่วมพิธี+ไม่เข้า'!K:K,2,'เข้าร่วมพิธี+ไม่เข้า'!F:F,B54,'เข้าร่วมพิธี+ไม่เข้า'!L:L,"ประสงค์เข้าร่วมพิธีฯ")</f>
        <v>0</v>
      </c>
      <c r="G54" s="175">
        <f>COUNTIFS('เข้าร่วมพิธี+ไม่เข้า'!K:K,2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H54" s="215">
        <f t="shared" si="1"/>
        <v>0</v>
      </c>
      <c r="I54" s="175">
        <f>COUNTIFS('เข้าร่วมพิธี+ไม่เข้า'!K:K,3,'เข้าร่วมพิธี+ไม่เข้า'!F:F,B54,'เข้าร่วมพิธี+ไม่เข้า'!L:L,"ประสงค์เข้าร่วมพิธีฯ")</f>
        <v>1</v>
      </c>
      <c r="J54" s="175">
        <f>COUNTIFS('เข้าร่วมพิธี+ไม่เข้า'!K:K,3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K54" s="215">
        <f t="shared" si="2"/>
        <v>1</v>
      </c>
      <c r="L54" s="175">
        <f>COUNTIFS('เข้าร่วมพิธี+ไม่เข้า'!K:K,4,'เข้าร่วมพิธี+ไม่เข้า'!F:F,B54,'เข้าร่วมพิธี+ไม่เข้า'!L:L,"ประสงค์เข้าร่วมพิธีฯ")</f>
        <v>1</v>
      </c>
      <c r="M54" s="175">
        <f>COUNTIFS('เข้าร่วมพิธี+ไม่เข้า'!K:K,4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N54" s="215">
        <f t="shared" si="3"/>
        <v>1</v>
      </c>
      <c r="O54" s="175">
        <f>COUNTIFS('เข้าร่วมพิธี+ไม่เข้า'!K:K,5,'เข้าร่วมพิธี+ไม่เข้า'!F:F,B54,'เข้าร่วมพิธี+ไม่เข้า'!L:L,"ประสงค์เข้าร่วมพิธีฯ")</f>
        <v>0</v>
      </c>
      <c r="P54" s="175">
        <f>COUNTIFS('เข้าร่วมพิธี+ไม่เข้า'!K:K,5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Q54" s="215">
        <f t="shared" si="4"/>
        <v>0</v>
      </c>
      <c r="R54" s="175">
        <f>COUNTIFS('เข้าร่วมพิธี+ไม่เข้า'!K:K,6,'เข้าร่วมพิธี+ไม่เข้า'!F:F,B54,'เข้าร่วมพิธี+ไม่เข้า'!L:L,"ประสงค์เข้าร่วมพิธีฯ")</f>
        <v>0</v>
      </c>
      <c r="S54" s="175">
        <f>COUNTIFS('เข้าร่วมพิธี+ไม่เข้า'!K:K,6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T54" s="215">
        <f t="shared" si="5"/>
        <v>0</v>
      </c>
      <c r="U54" s="176">
        <f>COUNTIFS('เข้าร่วมพิธี+ไม่เข้า'!K:K,7,'เข้าร่วมพิธี+ไม่เข้า'!F:F,B54,'เข้าร่วมพิธี+ไม่เข้า'!L:L,"ประสงค์เข้าร่วมพิธีฯ")</f>
        <v>0</v>
      </c>
      <c r="V54" s="176">
        <f>COUNTIFS('เข้าร่วมพิธี+ไม่เข้า'!K:K,7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W54" s="218">
        <f t="shared" si="6"/>
        <v>0</v>
      </c>
      <c r="X54" s="176">
        <f>COUNTIFS('เข้าร่วมพิธี+ไม่เข้า'!K:K,8,'เข้าร่วมพิธี+ไม่เข้า'!F:F,B54,'เข้าร่วมพิธี+ไม่เข้า'!L:L,"ประสงค์เข้าร่วมพิธีฯ")</f>
        <v>1</v>
      </c>
      <c r="Y54" s="176">
        <f>COUNTIFS('เข้าร่วมพิธี+ไม่เข้า'!K:K,8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Z54" s="218">
        <f t="shared" si="7"/>
        <v>1</v>
      </c>
      <c r="AA54" s="175">
        <f>COUNTIFS('เข้าร่วมพิธี+ไม่เข้า'!K:K,9,'เข้าร่วมพิธี+ไม่เข้า'!F:F,B54,'เข้าร่วมพิธี+ไม่เข้า'!L:L,"ประสงค์เข้าร่วมพิธีฯ")</f>
        <v>0</v>
      </c>
      <c r="AB54" s="175">
        <f>COUNTIFS('เข้าร่วมพิธี+ไม่เข้า'!K:K,9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AC54" s="215">
        <f t="shared" si="8"/>
        <v>0</v>
      </c>
      <c r="AD54" s="175">
        <f>COUNTIFS('เข้าร่วมพิธี+ไม่เข้า'!L:L,10,'เข้าร่วมพิธี+ไม่เข้า'!G:G,B54,'เข้าร่วมพิธี+ไม่เข้า'!L:L,"ประสงค์เข้าร่วมพิธีฯ")</f>
        <v>0</v>
      </c>
      <c r="AE54" s="175">
        <f>COUNTIFS('เข้าร่วมพิธี+ไม่เข้า'!L:L,10,'เข้าร่วมพิธี+ไม่เข้า'!G:G,B54,'เข้าร่วมพิธี+ไม่เข้า'!L:L,"ไม่ประสงค์เข้าร่วมพิธีฯ โดยจะติดต่อรับด้วยตนเอง")</f>
        <v>0</v>
      </c>
      <c r="AF54" s="215">
        <f t="shared" si="9"/>
        <v>0</v>
      </c>
      <c r="AG54" s="175">
        <f>COUNTIFS('เข้าร่วมพิธี+ไม่เข้า'!K:K,11,'เข้าร่วมพิธี+ไม่เข้า'!F:F,B54,'เข้าร่วมพิธี+ไม่เข้า'!L:L,"ประสงค์เข้าร่วมพิธีฯ")</f>
        <v>0</v>
      </c>
      <c r="AH54" s="175">
        <f>COUNTIFS('เข้าร่วมพิธี+ไม่เข้า'!K:K,11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AI54" s="215">
        <f t="shared" si="10"/>
        <v>0</v>
      </c>
      <c r="AJ54" s="175">
        <f>COUNTIFS('เข้าร่วมพิธี+ไม่เข้า'!K:K,12,'เข้าร่วมพิธี+ไม่เข้า'!F:F,B54,'เข้าร่วมพิธี+ไม่เข้า'!L:L,"ประสงค์เข้าร่วมพิธีฯ")</f>
        <v>0</v>
      </c>
      <c r="AK54" s="175">
        <f>COUNTIFS('เข้าร่วมพิธี+ไม่เข้า'!K:K,12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AL54" s="215">
        <f t="shared" si="11"/>
        <v>0</v>
      </c>
      <c r="AM54" s="175">
        <f>COUNTIFS('เข้าร่วมพิธี+ไม่เข้า'!J:J,13,'เข้าร่วมพิธี+ไม่เข้า'!E:E,B54,'เข้าร่วมพิธี+ไม่เข้า'!L:L,"ประสงค์เข้าร่วมพิธีฯ")</f>
        <v>0</v>
      </c>
      <c r="AN54" s="175">
        <f>COUNTIFS('เข้าร่วมพิธี+ไม่เข้า'!J:J,13,'เข้าร่วมพิธี+ไม่เข้า'!E:E,B54,'เข้าร่วมพิธี+ไม่เข้า'!L:L,"ไม่ประสงค์เข้าร่วมพิธีฯ โดยจะติดต่อรับด้วยตนเอง")</f>
        <v>0</v>
      </c>
      <c r="AO54" s="215">
        <f t="shared" si="12"/>
        <v>0</v>
      </c>
      <c r="AP54" s="175">
        <f>COUNTIFS('เข้าร่วมพิธี+ไม่เข้า'!K:K,14,'เข้าร่วมพิธี+ไม่เข้า'!F:F,B54,'เข้าร่วมพิธี+ไม่เข้า'!L:L,"ประสงค์เข้าร่วมพิธีฯ")</f>
        <v>0</v>
      </c>
      <c r="AQ54" s="175">
        <f>COUNTIFS('เข้าร่วมพิธี+ไม่เข้า'!K:K,14,'เข้าร่วมพิธี+ไม่เข้า'!F:F,B54,'เข้าร่วมพิธี+ไม่เข้า'!L:L,"ไม่ประสงค์เข้าร่วมพิธีฯ โดยจะติดต่อรับด้วยตนเอง")</f>
        <v>0</v>
      </c>
      <c r="AR54" s="215">
        <f t="shared" si="13"/>
        <v>0</v>
      </c>
      <c r="AS54" s="226">
        <f t="shared" si="14"/>
        <v>3</v>
      </c>
    </row>
    <row r="55" spans="1:46" x14ac:dyDescent="0.55000000000000004">
      <c r="A55" s="164">
        <v>45</v>
      </c>
      <c r="B55" s="111" t="s">
        <v>1674</v>
      </c>
      <c r="C55" s="175">
        <f>COUNTIFS('เข้าร่วมพิธี+ไม่เข้า'!K:K,1,'เข้าร่วมพิธี+ไม่เข้า'!F:F,B55,'เข้าร่วมพิธี+ไม่เข้า'!L:L,"ประสงค์เข้าร่วมพิธีฯ")</f>
        <v>2</v>
      </c>
      <c r="D55" s="175">
        <f>COUNTIFS('เข้าร่วมพิธี+ไม่เข้า'!K:K,1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E55" s="215">
        <f t="shared" si="0"/>
        <v>2</v>
      </c>
      <c r="F55" s="175">
        <f>COUNTIFS('เข้าร่วมพิธี+ไม่เข้า'!K:K,2,'เข้าร่วมพิธี+ไม่เข้า'!F:F,B55,'เข้าร่วมพิธี+ไม่เข้า'!L:L,"ประสงค์เข้าร่วมพิธีฯ")</f>
        <v>1</v>
      </c>
      <c r="G55" s="175">
        <f>COUNTIFS('เข้าร่วมพิธี+ไม่เข้า'!K:K,2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H55" s="215">
        <f t="shared" si="1"/>
        <v>1</v>
      </c>
      <c r="I55" s="175">
        <f>COUNTIFS('เข้าร่วมพิธี+ไม่เข้า'!K:K,3,'เข้าร่วมพิธี+ไม่เข้า'!F:F,B55,'เข้าร่วมพิธี+ไม่เข้า'!L:L,"ประสงค์เข้าร่วมพิธีฯ")</f>
        <v>4</v>
      </c>
      <c r="J55" s="175">
        <f>COUNTIFS('เข้าร่วมพิธี+ไม่เข้า'!K:K,3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K55" s="215">
        <f t="shared" si="2"/>
        <v>4</v>
      </c>
      <c r="L55" s="175">
        <f>COUNTIFS('เข้าร่วมพิธี+ไม่เข้า'!K:K,4,'เข้าร่วมพิธี+ไม่เข้า'!F:F,B55,'เข้าร่วมพิธี+ไม่เข้า'!L:L,"ประสงค์เข้าร่วมพิธีฯ")</f>
        <v>4</v>
      </c>
      <c r="M55" s="175">
        <f>COUNTIFS('เข้าร่วมพิธี+ไม่เข้า'!K:K,4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N55" s="215">
        <f t="shared" si="3"/>
        <v>4</v>
      </c>
      <c r="O55" s="175">
        <f>COUNTIFS('เข้าร่วมพิธี+ไม่เข้า'!K:K,5,'เข้าร่วมพิธี+ไม่เข้า'!F:F,B55,'เข้าร่วมพิธี+ไม่เข้า'!L:L,"ประสงค์เข้าร่วมพิธีฯ")</f>
        <v>4</v>
      </c>
      <c r="P55" s="175">
        <f>COUNTIFS('เข้าร่วมพิธี+ไม่เข้า'!K:K,5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Q55" s="215">
        <f t="shared" si="4"/>
        <v>4</v>
      </c>
      <c r="R55" s="175">
        <f>COUNTIFS('เข้าร่วมพิธี+ไม่เข้า'!K:K,6,'เข้าร่วมพิธี+ไม่เข้า'!F:F,B55,'เข้าร่วมพิธี+ไม่เข้า'!L:L,"ประสงค์เข้าร่วมพิธีฯ")</f>
        <v>7</v>
      </c>
      <c r="S55" s="175">
        <f>COUNTIFS('เข้าร่วมพิธี+ไม่เข้า'!K:K,6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T55" s="215">
        <f t="shared" si="5"/>
        <v>7</v>
      </c>
      <c r="U55" s="176">
        <f>COUNTIFS('เข้าร่วมพิธี+ไม่เข้า'!K:K,7,'เข้าร่วมพิธี+ไม่เข้า'!F:F,B55,'เข้าร่วมพิธี+ไม่เข้า'!L:L,"ประสงค์เข้าร่วมพิธีฯ")</f>
        <v>3</v>
      </c>
      <c r="V55" s="176">
        <f>COUNTIFS('เข้าร่วมพิธี+ไม่เข้า'!K:K,7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W55" s="218">
        <f t="shared" si="6"/>
        <v>3</v>
      </c>
      <c r="X55" s="176">
        <f>COUNTIFS('เข้าร่วมพิธี+ไม่เข้า'!K:K,8,'เข้าร่วมพิธี+ไม่เข้า'!F:F,B55,'เข้าร่วมพิธี+ไม่เข้า'!L:L,"ประสงค์เข้าร่วมพิธีฯ")</f>
        <v>3</v>
      </c>
      <c r="Y55" s="176">
        <f>COUNTIFS('เข้าร่วมพิธี+ไม่เข้า'!K:K,8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Z55" s="218">
        <f t="shared" si="7"/>
        <v>3</v>
      </c>
      <c r="AA55" s="175">
        <f>COUNTIFS('เข้าร่วมพิธี+ไม่เข้า'!K:K,9,'เข้าร่วมพิธี+ไม่เข้า'!F:F,B55,'เข้าร่วมพิธี+ไม่เข้า'!L:L,"ประสงค์เข้าร่วมพิธีฯ")</f>
        <v>0</v>
      </c>
      <c r="AB55" s="175">
        <f>COUNTIFS('เข้าร่วมพิธี+ไม่เข้า'!K:K,9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AC55" s="215">
        <f t="shared" si="8"/>
        <v>0</v>
      </c>
      <c r="AD55" s="175">
        <f>COUNTIFS('เข้าร่วมพิธี+ไม่เข้า'!L:L,10,'เข้าร่วมพิธี+ไม่เข้า'!G:G,B55,'เข้าร่วมพิธี+ไม่เข้า'!L:L,"ประสงค์เข้าร่วมพิธีฯ")</f>
        <v>0</v>
      </c>
      <c r="AE55" s="175">
        <f>COUNTIFS('เข้าร่วมพิธี+ไม่เข้า'!L:L,10,'เข้าร่วมพิธี+ไม่เข้า'!G:G,B55,'เข้าร่วมพิธี+ไม่เข้า'!L:L,"ไม่ประสงค์เข้าร่วมพิธีฯ โดยจะติดต่อรับด้วยตนเอง")</f>
        <v>0</v>
      </c>
      <c r="AF55" s="215">
        <f t="shared" si="9"/>
        <v>0</v>
      </c>
      <c r="AG55" s="175">
        <f>COUNTIFS('เข้าร่วมพิธี+ไม่เข้า'!K:K,11,'เข้าร่วมพิธี+ไม่เข้า'!F:F,B55,'เข้าร่วมพิธี+ไม่เข้า'!L:L,"ประสงค์เข้าร่วมพิธีฯ")</f>
        <v>0</v>
      </c>
      <c r="AH55" s="175">
        <f>COUNTIFS('เข้าร่วมพิธี+ไม่เข้า'!K:K,11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AI55" s="215">
        <f t="shared" si="10"/>
        <v>0</v>
      </c>
      <c r="AJ55" s="175">
        <f>COUNTIFS('เข้าร่วมพิธี+ไม่เข้า'!K:K,12,'เข้าร่วมพิธี+ไม่เข้า'!F:F,B55,'เข้าร่วมพิธี+ไม่เข้า'!L:L,"ประสงค์เข้าร่วมพิธีฯ")</f>
        <v>0</v>
      </c>
      <c r="AK55" s="175">
        <f>COUNTIFS('เข้าร่วมพิธี+ไม่เข้า'!K:K,12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AL55" s="215">
        <f t="shared" si="11"/>
        <v>0</v>
      </c>
      <c r="AM55" s="175">
        <f>COUNTIFS('เข้าร่วมพิธี+ไม่เข้า'!J:J,13,'เข้าร่วมพิธี+ไม่เข้า'!E:E,B55,'เข้าร่วมพิธี+ไม่เข้า'!L:L,"ประสงค์เข้าร่วมพิธีฯ")</f>
        <v>0</v>
      </c>
      <c r="AN55" s="175">
        <f>COUNTIFS('เข้าร่วมพิธี+ไม่เข้า'!J:J,13,'เข้าร่วมพิธี+ไม่เข้า'!E:E,B55,'เข้าร่วมพิธี+ไม่เข้า'!L:L,"ไม่ประสงค์เข้าร่วมพิธีฯ โดยจะติดต่อรับด้วยตนเอง")</f>
        <v>0</v>
      </c>
      <c r="AO55" s="215">
        <f t="shared" si="12"/>
        <v>0</v>
      </c>
      <c r="AP55" s="175">
        <f>COUNTIFS('เข้าร่วมพิธี+ไม่เข้า'!K:K,14,'เข้าร่วมพิธี+ไม่เข้า'!F:F,B55,'เข้าร่วมพิธี+ไม่เข้า'!L:L,"ประสงค์เข้าร่วมพิธีฯ")</f>
        <v>0</v>
      </c>
      <c r="AQ55" s="175">
        <f>COUNTIFS('เข้าร่วมพิธี+ไม่เข้า'!K:K,14,'เข้าร่วมพิธี+ไม่เข้า'!F:F,B55,'เข้าร่วมพิธี+ไม่เข้า'!L:L,"ไม่ประสงค์เข้าร่วมพิธีฯ โดยจะติดต่อรับด้วยตนเอง")</f>
        <v>0</v>
      </c>
      <c r="AR55" s="215">
        <f t="shared" si="13"/>
        <v>0</v>
      </c>
      <c r="AS55" s="226">
        <f t="shared" si="14"/>
        <v>28</v>
      </c>
    </row>
    <row r="56" spans="1:46" x14ac:dyDescent="0.55000000000000004">
      <c r="A56" s="164">
        <v>46</v>
      </c>
      <c r="B56" s="111" t="s">
        <v>1677</v>
      </c>
      <c r="C56" s="175">
        <f>COUNTIFS('เข้าร่วมพิธี+ไม่เข้า'!K:K,1,'เข้าร่วมพิธี+ไม่เข้า'!F:F,B56,'เข้าร่วมพิธี+ไม่เข้า'!L:L,"ประสงค์เข้าร่วมพิธีฯ")</f>
        <v>0</v>
      </c>
      <c r="D56" s="175">
        <f>COUNTIFS('เข้าร่วมพิธี+ไม่เข้า'!K:K,1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E56" s="215">
        <f t="shared" si="0"/>
        <v>0</v>
      </c>
      <c r="F56" s="175">
        <f>COUNTIFS('เข้าร่วมพิธี+ไม่เข้า'!K:K,2,'เข้าร่วมพิธี+ไม่เข้า'!F:F,B56,'เข้าร่วมพิธี+ไม่เข้า'!L:L,"ประสงค์เข้าร่วมพิธีฯ")</f>
        <v>1</v>
      </c>
      <c r="G56" s="175">
        <f>COUNTIFS('เข้าร่วมพิธี+ไม่เข้า'!K:K,2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H56" s="215">
        <f t="shared" si="1"/>
        <v>1</v>
      </c>
      <c r="I56" s="175">
        <f>COUNTIFS('เข้าร่วมพิธี+ไม่เข้า'!K:K,3,'เข้าร่วมพิธี+ไม่เข้า'!F:F,B56,'เข้าร่วมพิธี+ไม่เข้า'!L:L,"ประสงค์เข้าร่วมพิธีฯ")</f>
        <v>2</v>
      </c>
      <c r="J56" s="175">
        <f>COUNTIFS('เข้าร่วมพิธี+ไม่เข้า'!K:K,3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K56" s="215">
        <f t="shared" si="2"/>
        <v>2</v>
      </c>
      <c r="L56" s="175">
        <f>COUNTIFS('เข้าร่วมพิธี+ไม่เข้า'!K:K,4,'เข้าร่วมพิธี+ไม่เข้า'!F:F,B56,'เข้าร่วมพิธี+ไม่เข้า'!L:L,"ประสงค์เข้าร่วมพิธีฯ")</f>
        <v>1</v>
      </c>
      <c r="M56" s="175">
        <f>COUNTIFS('เข้าร่วมพิธี+ไม่เข้า'!K:K,4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N56" s="215">
        <f t="shared" si="3"/>
        <v>1</v>
      </c>
      <c r="O56" s="175">
        <f>COUNTIFS('เข้าร่วมพิธี+ไม่เข้า'!K:K,5,'เข้าร่วมพิธี+ไม่เข้า'!F:F,B56,'เข้าร่วมพิธี+ไม่เข้า'!L:L,"ประสงค์เข้าร่วมพิธีฯ")</f>
        <v>2</v>
      </c>
      <c r="P56" s="175">
        <f>COUNTIFS('เข้าร่วมพิธี+ไม่เข้า'!K:K,5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Q56" s="215">
        <f t="shared" si="4"/>
        <v>2</v>
      </c>
      <c r="R56" s="175">
        <f>COUNTIFS('เข้าร่วมพิธี+ไม่เข้า'!K:K,6,'เข้าร่วมพิธี+ไม่เข้า'!F:F,B56,'เข้าร่วมพิธี+ไม่เข้า'!L:L,"ประสงค์เข้าร่วมพิธีฯ")</f>
        <v>2</v>
      </c>
      <c r="S56" s="175">
        <f>COUNTIFS('เข้าร่วมพิธี+ไม่เข้า'!K:K,6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T56" s="215">
        <f t="shared" si="5"/>
        <v>2</v>
      </c>
      <c r="U56" s="176">
        <f>COUNTIFS('เข้าร่วมพิธี+ไม่เข้า'!K:K,7,'เข้าร่วมพิธี+ไม่เข้า'!F:F,B56,'เข้าร่วมพิธี+ไม่เข้า'!L:L,"ประสงค์เข้าร่วมพิธีฯ")</f>
        <v>1</v>
      </c>
      <c r="V56" s="176">
        <f>COUNTIFS('เข้าร่วมพิธี+ไม่เข้า'!K:K,7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W56" s="218">
        <f t="shared" si="6"/>
        <v>1</v>
      </c>
      <c r="X56" s="176">
        <f>COUNTIFS('เข้าร่วมพิธี+ไม่เข้า'!K:K,8,'เข้าร่วมพิธี+ไม่เข้า'!F:F,B56,'เข้าร่วมพิธี+ไม่เข้า'!L:L,"ประสงค์เข้าร่วมพิธีฯ")</f>
        <v>3</v>
      </c>
      <c r="Y56" s="176">
        <f>COUNTIFS('เข้าร่วมพิธี+ไม่เข้า'!K:K,8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Z56" s="218">
        <f t="shared" si="7"/>
        <v>3</v>
      </c>
      <c r="AA56" s="175">
        <f>COUNTIFS('เข้าร่วมพิธี+ไม่เข้า'!K:K,9,'เข้าร่วมพิธี+ไม่เข้า'!F:F,B56,'เข้าร่วมพิธี+ไม่เข้า'!L:L,"ประสงค์เข้าร่วมพิธีฯ")</f>
        <v>0</v>
      </c>
      <c r="AB56" s="175">
        <f>COUNTIFS('เข้าร่วมพิธี+ไม่เข้า'!K:K,9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AC56" s="215">
        <f t="shared" si="8"/>
        <v>0</v>
      </c>
      <c r="AD56" s="175">
        <f>COUNTIFS('เข้าร่วมพิธี+ไม่เข้า'!L:L,10,'เข้าร่วมพิธี+ไม่เข้า'!G:G,B56,'เข้าร่วมพิธี+ไม่เข้า'!L:L,"ประสงค์เข้าร่วมพิธีฯ")</f>
        <v>0</v>
      </c>
      <c r="AE56" s="175">
        <f>COUNTIFS('เข้าร่วมพิธี+ไม่เข้า'!L:L,10,'เข้าร่วมพิธี+ไม่เข้า'!G:G,B56,'เข้าร่วมพิธี+ไม่เข้า'!L:L,"ไม่ประสงค์เข้าร่วมพิธีฯ โดยจะติดต่อรับด้วยตนเอง")</f>
        <v>0</v>
      </c>
      <c r="AF56" s="215">
        <f t="shared" si="9"/>
        <v>0</v>
      </c>
      <c r="AG56" s="175">
        <f>COUNTIFS('เข้าร่วมพิธี+ไม่เข้า'!K:K,11,'เข้าร่วมพิธี+ไม่เข้า'!F:F,B56,'เข้าร่วมพิธี+ไม่เข้า'!L:L,"ประสงค์เข้าร่วมพิธีฯ")</f>
        <v>0</v>
      </c>
      <c r="AH56" s="175">
        <f>COUNTIFS('เข้าร่วมพิธี+ไม่เข้า'!K:K,11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AI56" s="215">
        <f t="shared" si="10"/>
        <v>0</v>
      </c>
      <c r="AJ56" s="175">
        <f>COUNTIFS('เข้าร่วมพิธี+ไม่เข้า'!K:K,12,'เข้าร่วมพิธี+ไม่เข้า'!F:F,B56,'เข้าร่วมพิธี+ไม่เข้า'!L:L,"ประสงค์เข้าร่วมพิธีฯ")</f>
        <v>0</v>
      </c>
      <c r="AK56" s="175">
        <f>COUNTIFS('เข้าร่วมพิธี+ไม่เข้า'!K:K,12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AL56" s="215">
        <f t="shared" si="11"/>
        <v>0</v>
      </c>
      <c r="AM56" s="175">
        <f>COUNTIFS('เข้าร่วมพิธี+ไม่เข้า'!J:J,13,'เข้าร่วมพิธี+ไม่เข้า'!E:E,B56,'เข้าร่วมพิธี+ไม่เข้า'!L:L,"ประสงค์เข้าร่วมพิธีฯ")</f>
        <v>0</v>
      </c>
      <c r="AN56" s="175">
        <f>COUNTIFS('เข้าร่วมพิธี+ไม่เข้า'!J:J,13,'เข้าร่วมพิธี+ไม่เข้า'!E:E,B56,'เข้าร่วมพิธี+ไม่เข้า'!L:L,"ไม่ประสงค์เข้าร่วมพิธีฯ โดยจะติดต่อรับด้วยตนเอง")</f>
        <v>0</v>
      </c>
      <c r="AO56" s="215">
        <f t="shared" si="12"/>
        <v>0</v>
      </c>
      <c r="AP56" s="175">
        <f>COUNTIFS('เข้าร่วมพิธี+ไม่เข้า'!K:K,14,'เข้าร่วมพิธี+ไม่เข้า'!F:F,B56,'เข้าร่วมพิธี+ไม่เข้า'!L:L,"ประสงค์เข้าร่วมพิธีฯ")</f>
        <v>0</v>
      </c>
      <c r="AQ56" s="175">
        <f>COUNTIFS('เข้าร่วมพิธี+ไม่เข้า'!K:K,14,'เข้าร่วมพิธี+ไม่เข้า'!F:F,B56,'เข้าร่วมพิธี+ไม่เข้า'!L:L,"ไม่ประสงค์เข้าร่วมพิธีฯ โดยจะติดต่อรับด้วยตนเอง")</f>
        <v>0</v>
      </c>
      <c r="AR56" s="215">
        <f t="shared" si="13"/>
        <v>0</v>
      </c>
      <c r="AS56" s="226">
        <f t="shared" si="14"/>
        <v>12</v>
      </c>
    </row>
    <row r="57" spans="1:46" s="235" customFormat="1" ht="24.75" thickBot="1" x14ac:dyDescent="0.6">
      <c r="A57" s="219"/>
      <c r="B57" s="220" t="s">
        <v>1885</v>
      </c>
      <c r="C57" s="216">
        <f t="shared" ref="C57:AR57" si="18">SUM(C46:C56)</f>
        <v>8</v>
      </c>
      <c r="D57" s="216">
        <f t="shared" si="18"/>
        <v>0</v>
      </c>
      <c r="E57" s="216">
        <f t="shared" si="18"/>
        <v>8</v>
      </c>
      <c r="F57" s="216">
        <f t="shared" si="18"/>
        <v>7</v>
      </c>
      <c r="G57" s="216">
        <f t="shared" si="18"/>
        <v>0</v>
      </c>
      <c r="H57" s="216">
        <f t="shared" si="18"/>
        <v>7</v>
      </c>
      <c r="I57" s="216">
        <f t="shared" si="18"/>
        <v>10</v>
      </c>
      <c r="J57" s="216">
        <f t="shared" si="18"/>
        <v>0</v>
      </c>
      <c r="K57" s="216">
        <f t="shared" si="18"/>
        <v>10</v>
      </c>
      <c r="L57" s="216">
        <f t="shared" si="18"/>
        <v>18</v>
      </c>
      <c r="M57" s="216">
        <f t="shared" si="18"/>
        <v>0</v>
      </c>
      <c r="N57" s="216">
        <f t="shared" si="18"/>
        <v>18</v>
      </c>
      <c r="O57" s="216">
        <f t="shared" si="18"/>
        <v>20</v>
      </c>
      <c r="P57" s="216">
        <f t="shared" si="18"/>
        <v>0</v>
      </c>
      <c r="Q57" s="216">
        <f t="shared" si="18"/>
        <v>20</v>
      </c>
      <c r="R57" s="216">
        <f t="shared" si="18"/>
        <v>40</v>
      </c>
      <c r="S57" s="216">
        <f t="shared" si="18"/>
        <v>0</v>
      </c>
      <c r="T57" s="216">
        <f t="shared" si="18"/>
        <v>40</v>
      </c>
      <c r="U57" s="216">
        <f t="shared" si="18"/>
        <v>7</v>
      </c>
      <c r="V57" s="216">
        <f t="shared" si="18"/>
        <v>0</v>
      </c>
      <c r="W57" s="216">
        <f t="shared" si="18"/>
        <v>7</v>
      </c>
      <c r="X57" s="216">
        <f t="shared" si="18"/>
        <v>24</v>
      </c>
      <c r="Y57" s="216">
        <f t="shared" si="18"/>
        <v>0</v>
      </c>
      <c r="Z57" s="216">
        <f t="shared" si="18"/>
        <v>24</v>
      </c>
      <c r="AA57" s="216">
        <f t="shared" si="18"/>
        <v>0</v>
      </c>
      <c r="AB57" s="216">
        <f t="shared" si="18"/>
        <v>0</v>
      </c>
      <c r="AC57" s="216">
        <f t="shared" si="18"/>
        <v>0</v>
      </c>
      <c r="AD57" s="216">
        <f t="shared" si="18"/>
        <v>0</v>
      </c>
      <c r="AE57" s="216">
        <f t="shared" si="18"/>
        <v>0</v>
      </c>
      <c r="AF57" s="216">
        <f t="shared" si="18"/>
        <v>0</v>
      </c>
      <c r="AG57" s="216">
        <f t="shared" si="18"/>
        <v>0</v>
      </c>
      <c r="AH57" s="216">
        <f t="shared" si="18"/>
        <v>0</v>
      </c>
      <c r="AI57" s="216">
        <f t="shared" si="18"/>
        <v>0</v>
      </c>
      <c r="AJ57" s="216">
        <f t="shared" si="18"/>
        <v>0</v>
      </c>
      <c r="AK57" s="216">
        <f t="shared" si="18"/>
        <v>0</v>
      </c>
      <c r="AL57" s="216">
        <f t="shared" si="18"/>
        <v>0</v>
      </c>
      <c r="AM57" s="216">
        <f t="shared" si="18"/>
        <v>0</v>
      </c>
      <c r="AN57" s="216">
        <f t="shared" si="18"/>
        <v>0</v>
      </c>
      <c r="AO57" s="216">
        <f t="shared" si="18"/>
        <v>0</v>
      </c>
      <c r="AP57" s="216">
        <f t="shared" si="18"/>
        <v>0</v>
      </c>
      <c r="AQ57" s="216">
        <f t="shared" si="18"/>
        <v>0</v>
      </c>
      <c r="AR57" s="216">
        <f t="shared" si="18"/>
        <v>0</v>
      </c>
      <c r="AS57" s="227">
        <f>SUM(AS46:AS56)</f>
        <v>134</v>
      </c>
      <c r="AT57" s="234"/>
    </row>
    <row r="58" spans="1:46" ht="24.75" thickTop="1" x14ac:dyDescent="0.55000000000000004">
      <c r="A58" s="114">
        <v>47</v>
      </c>
      <c r="B58" s="115" t="s">
        <v>1680</v>
      </c>
      <c r="C58" s="179">
        <f>COUNTIFS('เข้าร่วมพิธี+ไม่เข้า'!K:K,1,'เข้าร่วมพิธี+ไม่เข้า'!F:F,B58,'เข้าร่วมพิธี+ไม่เข้า'!L:L,"ประสงค์เข้าร่วมพิธีฯ")</f>
        <v>1</v>
      </c>
      <c r="D58" s="179">
        <f>COUNTIFS('เข้าร่วมพิธี+ไม่เข้า'!K:K,1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E58" s="224">
        <f t="shared" si="0"/>
        <v>1</v>
      </c>
      <c r="F58" s="179">
        <f>COUNTIFS('เข้าร่วมพิธี+ไม่เข้า'!K:K,2,'เข้าร่วมพิธี+ไม่เข้า'!F:F,B58,'เข้าร่วมพิธี+ไม่เข้า'!L:L,"ประสงค์เข้าร่วมพิธีฯ")</f>
        <v>2</v>
      </c>
      <c r="G58" s="179">
        <f>COUNTIFS('เข้าร่วมพิธี+ไม่เข้า'!K:K,2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H58" s="224">
        <f t="shared" si="1"/>
        <v>2</v>
      </c>
      <c r="I58" s="179">
        <f>COUNTIFS('เข้าร่วมพิธี+ไม่เข้า'!K:K,3,'เข้าร่วมพิธี+ไม่เข้า'!F:F,B58,'เข้าร่วมพิธี+ไม่เข้า'!L:L,"ประสงค์เข้าร่วมพิธีฯ")</f>
        <v>1</v>
      </c>
      <c r="J58" s="179">
        <f>COUNTIFS('เข้าร่วมพิธี+ไม่เข้า'!K:K,3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K58" s="224">
        <f t="shared" si="2"/>
        <v>1</v>
      </c>
      <c r="L58" s="179">
        <f>COUNTIFS('เข้าร่วมพิธี+ไม่เข้า'!K:K,4,'เข้าร่วมพิธี+ไม่เข้า'!F:F,B58,'เข้าร่วมพิธี+ไม่เข้า'!L:L,"ประสงค์เข้าร่วมพิธีฯ")</f>
        <v>2</v>
      </c>
      <c r="M58" s="179">
        <f>COUNTIFS('เข้าร่วมพิธี+ไม่เข้า'!K:K,4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N58" s="224">
        <f t="shared" si="3"/>
        <v>2</v>
      </c>
      <c r="O58" s="179">
        <f>COUNTIFS('เข้าร่วมพิธี+ไม่เข้า'!K:K,5,'เข้าร่วมพิธี+ไม่เข้า'!F:F,B58,'เข้าร่วมพิธี+ไม่เข้า'!L:L,"ประสงค์เข้าร่วมพิธีฯ")</f>
        <v>5</v>
      </c>
      <c r="P58" s="179">
        <f>COUNTIFS('เข้าร่วมพิธี+ไม่เข้า'!K:K,5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Q58" s="224">
        <f t="shared" si="4"/>
        <v>5</v>
      </c>
      <c r="R58" s="179">
        <f>COUNTIFS('เข้าร่วมพิธี+ไม่เข้า'!K:K,6,'เข้าร่วมพิธี+ไม่เข้า'!F:F,B58,'เข้าร่วมพิธี+ไม่เข้า'!L:L,"ประสงค์เข้าร่วมพิธีฯ")</f>
        <v>8</v>
      </c>
      <c r="S58" s="179">
        <f>COUNTIFS('เข้าร่วมพิธี+ไม่เข้า'!K:K,6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T58" s="224">
        <f t="shared" si="5"/>
        <v>8</v>
      </c>
      <c r="U58" s="180">
        <f>COUNTIFS('เข้าร่วมพิธี+ไม่เข้า'!K:K,7,'เข้าร่วมพิธี+ไม่เข้า'!F:F,B58,'เข้าร่วมพิธี+ไม่เข้า'!L:L,"ประสงค์เข้าร่วมพิธีฯ")</f>
        <v>0</v>
      </c>
      <c r="V58" s="180">
        <f>COUNTIFS('เข้าร่วมพิธี+ไม่เข้า'!K:K,7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W58" s="225">
        <f t="shared" si="6"/>
        <v>0</v>
      </c>
      <c r="X58" s="180">
        <f>COUNTIFS('เข้าร่วมพิธี+ไม่เข้า'!K:K,8,'เข้าร่วมพิธี+ไม่เข้า'!F:F,B58,'เข้าร่วมพิธี+ไม่เข้า'!L:L,"ประสงค์เข้าร่วมพิธีฯ")</f>
        <v>4</v>
      </c>
      <c r="Y58" s="180">
        <f>COUNTIFS('เข้าร่วมพิธี+ไม่เข้า'!K:K,8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Z58" s="225">
        <f t="shared" si="7"/>
        <v>4</v>
      </c>
      <c r="AA58" s="179">
        <f>COUNTIFS('เข้าร่วมพิธี+ไม่เข้า'!K:K,9,'เข้าร่วมพิธี+ไม่เข้า'!F:F,B58,'เข้าร่วมพิธี+ไม่เข้า'!L:L,"ประสงค์เข้าร่วมพิธีฯ")</f>
        <v>0</v>
      </c>
      <c r="AB58" s="179">
        <f>COUNTIFS('เข้าร่วมพิธี+ไม่เข้า'!K:K,9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AC58" s="224">
        <f t="shared" si="8"/>
        <v>0</v>
      </c>
      <c r="AD58" s="179">
        <f>COUNTIFS('เข้าร่วมพิธี+ไม่เข้า'!L:L,10,'เข้าร่วมพิธี+ไม่เข้า'!G:G,B58,'เข้าร่วมพิธี+ไม่เข้า'!L:L,"ประสงค์เข้าร่วมพิธีฯ")</f>
        <v>0</v>
      </c>
      <c r="AE58" s="179">
        <f>COUNTIFS('เข้าร่วมพิธี+ไม่เข้า'!L:L,10,'เข้าร่วมพิธี+ไม่เข้า'!G:G,B58,'เข้าร่วมพิธี+ไม่เข้า'!L:L,"ไม่ประสงค์เข้าร่วมพิธีฯ โดยจะติดต่อรับด้วยตนเอง")</f>
        <v>0</v>
      </c>
      <c r="AF58" s="224">
        <f t="shared" si="9"/>
        <v>0</v>
      </c>
      <c r="AG58" s="179">
        <f>COUNTIFS('เข้าร่วมพิธี+ไม่เข้า'!K:K,11,'เข้าร่วมพิธี+ไม่เข้า'!F:F,B58,'เข้าร่วมพิธี+ไม่เข้า'!L:L,"ประสงค์เข้าร่วมพิธีฯ")</f>
        <v>0</v>
      </c>
      <c r="AH58" s="179">
        <f>COUNTIFS('เข้าร่วมพิธี+ไม่เข้า'!K:K,11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AI58" s="224">
        <f t="shared" si="10"/>
        <v>0</v>
      </c>
      <c r="AJ58" s="179">
        <f>COUNTIFS('เข้าร่วมพิธี+ไม่เข้า'!K:K,12,'เข้าร่วมพิธี+ไม่เข้า'!F:F,B58,'เข้าร่วมพิธี+ไม่เข้า'!L:L,"ประสงค์เข้าร่วมพิธีฯ")</f>
        <v>0</v>
      </c>
      <c r="AK58" s="179">
        <f>COUNTIFS('เข้าร่วมพิธี+ไม่เข้า'!K:K,12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AL58" s="224">
        <f t="shared" si="11"/>
        <v>0</v>
      </c>
      <c r="AM58" s="179">
        <f>COUNTIFS('เข้าร่วมพิธี+ไม่เข้า'!J:J,13,'เข้าร่วมพิธี+ไม่เข้า'!E:E,B58,'เข้าร่วมพิธี+ไม่เข้า'!L:L,"ประสงค์เข้าร่วมพิธีฯ")</f>
        <v>0</v>
      </c>
      <c r="AN58" s="179">
        <f>COUNTIFS('เข้าร่วมพิธี+ไม่เข้า'!J:J,13,'เข้าร่วมพิธี+ไม่เข้า'!E:E,B58,'เข้าร่วมพิธี+ไม่เข้า'!L:L,"ไม่ประสงค์เข้าร่วมพิธีฯ โดยจะติดต่อรับด้วยตนเอง")</f>
        <v>0</v>
      </c>
      <c r="AO58" s="224">
        <f t="shared" si="12"/>
        <v>0</v>
      </c>
      <c r="AP58" s="179">
        <f>COUNTIFS('เข้าร่วมพิธี+ไม่เข้า'!K:K,14,'เข้าร่วมพิธี+ไม่เข้า'!F:F,B58,'เข้าร่วมพิธี+ไม่เข้า'!L:L,"ประสงค์เข้าร่วมพิธีฯ")</f>
        <v>0</v>
      </c>
      <c r="AQ58" s="179">
        <f>COUNTIFS('เข้าร่วมพิธี+ไม่เข้า'!K:K,14,'เข้าร่วมพิธี+ไม่เข้า'!F:F,B58,'เข้าร่วมพิธี+ไม่เข้า'!L:L,"ไม่ประสงค์เข้าร่วมพิธีฯ โดยจะติดต่อรับด้วยตนเอง")</f>
        <v>0</v>
      </c>
      <c r="AR58" s="224">
        <f t="shared" si="13"/>
        <v>0</v>
      </c>
      <c r="AS58" s="228">
        <f t="shared" si="14"/>
        <v>23</v>
      </c>
    </row>
    <row r="59" spans="1:46" x14ac:dyDescent="0.55000000000000004">
      <c r="A59" s="164">
        <v>48</v>
      </c>
      <c r="B59" s="111" t="s">
        <v>1682</v>
      </c>
      <c r="C59" s="175">
        <f>COUNTIFS('เข้าร่วมพิธี+ไม่เข้า'!K:K,1,'เข้าร่วมพิธี+ไม่เข้า'!F:F,B59,'เข้าร่วมพิธี+ไม่เข้า'!L:L,"ประสงค์เข้าร่วมพิธีฯ")</f>
        <v>0</v>
      </c>
      <c r="D59" s="175">
        <f>COUNTIFS('เข้าร่วมพิธี+ไม่เข้า'!K:K,1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E59" s="215">
        <f t="shared" si="0"/>
        <v>0</v>
      </c>
      <c r="F59" s="175">
        <f>COUNTIFS('เข้าร่วมพิธี+ไม่เข้า'!K:K,2,'เข้าร่วมพิธี+ไม่เข้า'!F:F,B59,'เข้าร่วมพิธี+ไม่เข้า'!L:L,"ประสงค์เข้าร่วมพิธีฯ")</f>
        <v>1</v>
      </c>
      <c r="G59" s="175">
        <f>COUNTIFS('เข้าร่วมพิธี+ไม่เข้า'!K:K,2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H59" s="215">
        <f t="shared" si="1"/>
        <v>1</v>
      </c>
      <c r="I59" s="175">
        <f>COUNTIFS('เข้าร่วมพิธี+ไม่เข้า'!K:K,3,'เข้าร่วมพิธี+ไม่เข้า'!F:F,B59,'เข้าร่วมพิธี+ไม่เข้า'!L:L,"ประสงค์เข้าร่วมพิธีฯ")</f>
        <v>0</v>
      </c>
      <c r="J59" s="175">
        <f>COUNTIFS('เข้าร่วมพิธี+ไม่เข้า'!K:K,3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K59" s="215">
        <f t="shared" si="2"/>
        <v>0</v>
      </c>
      <c r="L59" s="175">
        <f>COUNTIFS('เข้าร่วมพิธี+ไม่เข้า'!K:K,4,'เข้าร่วมพิธี+ไม่เข้า'!F:F,B59,'เข้าร่วมพิธี+ไม่เข้า'!L:L,"ประสงค์เข้าร่วมพิธีฯ")</f>
        <v>0</v>
      </c>
      <c r="M59" s="175">
        <f>COUNTIFS('เข้าร่วมพิธี+ไม่เข้า'!K:K,4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N59" s="215">
        <f t="shared" si="3"/>
        <v>0</v>
      </c>
      <c r="O59" s="175">
        <f>COUNTIFS('เข้าร่วมพิธี+ไม่เข้า'!K:K,5,'เข้าร่วมพิธี+ไม่เข้า'!F:F,B59,'เข้าร่วมพิธี+ไม่เข้า'!L:L,"ประสงค์เข้าร่วมพิธีฯ")</f>
        <v>0</v>
      </c>
      <c r="P59" s="175">
        <f>COUNTIFS('เข้าร่วมพิธี+ไม่เข้า'!K:K,5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Q59" s="215">
        <f t="shared" si="4"/>
        <v>0</v>
      </c>
      <c r="R59" s="175">
        <f>COUNTIFS('เข้าร่วมพิธี+ไม่เข้า'!K:K,6,'เข้าร่วมพิธี+ไม่เข้า'!F:F,B59,'เข้าร่วมพิธี+ไม่เข้า'!L:L,"ประสงค์เข้าร่วมพิธีฯ")</f>
        <v>2</v>
      </c>
      <c r="S59" s="175">
        <f>COUNTIFS('เข้าร่วมพิธี+ไม่เข้า'!K:K,6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T59" s="215">
        <f t="shared" si="5"/>
        <v>2</v>
      </c>
      <c r="U59" s="176">
        <f>COUNTIFS('เข้าร่วมพิธี+ไม่เข้า'!K:K,7,'เข้าร่วมพิธี+ไม่เข้า'!F:F,B59,'เข้าร่วมพิธี+ไม่เข้า'!L:L,"ประสงค์เข้าร่วมพิธีฯ")</f>
        <v>1</v>
      </c>
      <c r="V59" s="176">
        <f>COUNTIFS('เข้าร่วมพิธี+ไม่เข้า'!K:K,7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W59" s="218">
        <f t="shared" si="6"/>
        <v>1</v>
      </c>
      <c r="X59" s="176">
        <f>COUNTIFS('เข้าร่วมพิธี+ไม่เข้า'!K:K,8,'เข้าร่วมพิธี+ไม่เข้า'!F:F,B59,'เข้าร่วมพิธี+ไม่เข้า'!L:L,"ประสงค์เข้าร่วมพิธีฯ")</f>
        <v>1</v>
      </c>
      <c r="Y59" s="176">
        <f>COUNTIFS('เข้าร่วมพิธี+ไม่เข้า'!K:K,8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Z59" s="218">
        <f t="shared" si="7"/>
        <v>1</v>
      </c>
      <c r="AA59" s="175">
        <f>COUNTIFS('เข้าร่วมพิธี+ไม่เข้า'!K:K,9,'เข้าร่วมพิธี+ไม่เข้า'!F:F,B59,'เข้าร่วมพิธี+ไม่เข้า'!L:L,"ประสงค์เข้าร่วมพิธีฯ")</f>
        <v>0</v>
      </c>
      <c r="AB59" s="175">
        <f>COUNTIFS('เข้าร่วมพิธี+ไม่เข้า'!K:K,9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AC59" s="215">
        <f t="shared" si="8"/>
        <v>0</v>
      </c>
      <c r="AD59" s="175">
        <f>COUNTIFS('เข้าร่วมพิธี+ไม่เข้า'!L:L,10,'เข้าร่วมพิธี+ไม่เข้า'!G:G,B59,'เข้าร่วมพิธี+ไม่เข้า'!L:L,"ประสงค์เข้าร่วมพิธีฯ")</f>
        <v>0</v>
      </c>
      <c r="AE59" s="175">
        <f>COUNTIFS('เข้าร่วมพิธี+ไม่เข้า'!L:L,10,'เข้าร่วมพิธี+ไม่เข้า'!G:G,B59,'เข้าร่วมพิธี+ไม่เข้า'!L:L,"ไม่ประสงค์เข้าร่วมพิธีฯ โดยจะติดต่อรับด้วยตนเอง")</f>
        <v>0</v>
      </c>
      <c r="AF59" s="215">
        <f t="shared" si="9"/>
        <v>0</v>
      </c>
      <c r="AG59" s="175">
        <f>COUNTIFS('เข้าร่วมพิธี+ไม่เข้า'!K:K,11,'เข้าร่วมพิธี+ไม่เข้า'!F:F,B59,'เข้าร่วมพิธี+ไม่เข้า'!L:L,"ประสงค์เข้าร่วมพิธีฯ")</f>
        <v>0</v>
      </c>
      <c r="AH59" s="175">
        <f>COUNTIFS('เข้าร่วมพิธี+ไม่เข้า'!K:K,11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AI59" s="215">
        <f t="shared" si="10"/>
        <v>0</v>
      </c>
      <c r="AJ59" s="175">
        <f>COUNTIFS('เข้าร่วมพิธี+ไม่เข้า'!K:K,12,'เข้าร่วมพิธี+ไม่เข้า'!F:F,B59,'เข้าร่วมพิธี+ไม่เข้า'!L:L,"ประสงค์เข้าร่วมพิธีฯ")</f>
        <v>0</v>
      </c>
      <c r="AK59" s="175">
        <f>COUNTIFS('เข้าร่วมพิธี+ไม่เข้า'!K:K,12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AL59" s="215">
        <f t="shared" si="11"/>
        <v>0</v>
      </c>
      <c r="AM59" s="175">
        <f>COUNTIFS('เข้าร่วมพิธี+ไม่เข้า'!J:J,13,'เข้าร่วมพิธี+ไม่เข้า'!E:E,B59,'เข้าร่วมพิธี+ไม่เข้า'!L:L,"ประสงค์เข้าร่วมพิธีฯ")</f>
        <v>0</v>
      </c>
      <c r="AN59" s="175">
        <f>COUNTIFS('เข้าร่วมพิธี+ไม่เข้า'!J:J,13,'เข้าร่วมพิธี+ไม่เข้า'!E:E,B59,'เข้าร่วมพิธี+ไม่เข้า'!L:L,"ไม่ประสงค์เข้าร่วมพิธีฯ โดยจะติดต่อรับด้วยตนเอง")</f>
        <v>0</v>
      </c>
      <c r="AO59" s="215">
        <f t="shared" si="12"/>
        <v>0</v>
      </c>
      <c r="AP59" s="175">
        <f>COUNTIFS('เข้าร่วมพิธี+ไม่เข้า'!K:K,14,'เข้าร่วมพิธี+ไม่เข้า'!F:F,B59,'เข้าร่วมพิธี+ไม่เข้า'!L:L,"ประสงค์เข้าร่วมพิธีฯ")</f>
        <v>0</v>
      </c>
      <c r="AQ59" s="175">
        <f>COUNTIFS('เข้าร่วมพิธี+ไม่เข้า'!K:K,14,'เข้าร่วมพิธี+ไม่เข้า'!F:F,B59,'เข้าร่วมพิธี+ไม่เข้า'!L:L,"ไม่ประสงค์เข้าร่วมพิธีฯ โดยจะติดต่อรับด้วยตนเอง")</f>
        <v>0</v>
      </c>
      <c r="AR59" s="215">
        <f t="shared" si="13"/>
        <v>0</v>
      </c>
      <c r="AS59" s="226">
        <f t="shared" si="14"/>
        <v>5</v>
      </c>
    </row>
    <row r="60" spans="1:46" x14ac:dyDescent="0.55000000000000004">
      <c r="A60" s="164">
        <v>49</v>
      </c>
      <c r="B60" s="111" t="s">
        <v>1685</v>
      </c>
      <c r="C60" s="175">
        <f>COUNTIFS('เข้าร่วมพิธี+ไม่เข้า'!K:K,1,'เข้าร่วมพิธี+ไม่เข้า'!F:F,B60,'เข้าร่วมพิธี+ไม่เข้า'!L:L,"ประสงค์เข้าร่วมพิธีฯ")</f>
        <v>0</v>
      </c>
      <c r="D60" s="175">
        <f>COUNTIFS('เข้าร่วมพิธี+ไม่เข้า'!K:K,1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E60" s="215">
        <f t="shared" si="0"/>
        <v>0</v>
      </c>
      <c r="F60" s="175">
        <f>COUNTIFS('เข้าร่วมพิธี+ไม่เข้า'!K:K,2,'เข้าร่วมพิธี+ไม่เข้า'!F:F,B60,'เข้าร่วมพิธี+ไม่เข้า'!L:L,"ประสงค์เข้าร่วมพิธีฯ")</f>
        <v>1</v>
      </c>
      <c r="G60" s="175">
        <f>COUNTIFS('เข้าร่วมพิธี+ไม่เข้า'!K:K,2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H60" s="215">
        <f t="shared" si="1"/>
        <v>1</v>
      </c>
      <c r="I60" s="175">
        <f>COUNTIFS('เข้าร่วมพิธี+ไม่เข้า'!K:K,3,'เข้าร่วมพิธี+ไม่เข้า'!F:F,B60,'เข้าร่วมพิธี+ไม่เข้า'!L:L,"ประสงค์เข้าร่วมพิธีฯ")</f>
        <v>0</v>
      </c>
      <c r="J60" s="175">
        <f>COUNTIFS('เข้าร่วมพิธี+ไม่เข้า'!K:K,3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K60" s="215">
        <f t="shared" si="2"/>
        <v>0</v>
      </c>
      <c r="L60" s="175">
        <f>COUNTIFS('เข้าร่วมพิธี+ไม่เข้า'!K:K,4,'เข้าร่วมพิธี+ไม่เข้า'!F:F,B60,'เข้าร่วมพิธี+ไม่เข้า'!L:L,"ประสงค์เข้าร่วมพิธีฯ")</f>
        <v>1</v>
      </c>
      <c r="M60" s="175">
        <f>COUNTIFS('เข้าร่วมพิธี+ไม่เข้า'!K:K,4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N60" s="215">
        <f t="shared" si="3"/>
        <v>1</v>
      </c>
      <c r="O60" s="175">
        <f>COUNTIFS('เข้าร่วมพิธี+ไม่เข้า'!K:K,5,'เข้าร่วมพิธี+ไม่เข้า'!F:F,B60,'เข้าร่วมพิธี+ไม่เข้า'!L:L,"ประสงค์เข้าร่วมพิธีฯ")</f>
        <v>2</v>
      </c>
      <c r="P60" s="175">
        <f>COUNTIFS('เข้าร่วมพิธี+ไม่เข้า'!K:K,5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Q60" s="215">
        <f t="shared" si="4"/>
        <v>2</v>
      </c>
      <c r="R60" s="175">
        <f>COUNTIFS('เข้าร่วมพิธี+ไม่เข้า'!K:K,6,'เข้าร่วมพิธี+ไม่เข้า'!F:F,B60,'เข้าร่วมพิธี+ไม่เข้า'!L:L,"ประสงค์เข้าร่วมพิธีฯ")</f>
        <v>3</v>
      </c>
      <c r="S60" s="175">
        <f>COUNTIFS('เข้าร่วมพิธี+ไม่เข้า'!K:K,6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T60" s="215">
        <f t="shared" si="5"/>
        <v>3</v>
      </c>
      <c r="U60" s="176">
        <f>COUNTIFS('เข้าร่วมพิธี+ไม่เข้า'!K:K,7,'เข้าร่วมพิธี+ไม่เข้า'!F:F,B60,'เข้าร่วมพิธี+ไม่เข้า'!L:L,"ประสงค์เข้าร่วมพิธีฯ")</f>
        <v>1</v>
      </c>
      <c r="V60" s="176">
        <f>COUNTIFS('เข้าร่วมพิธี+ไม่เข้า'!K:K,7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W60" s="218">
        <f t="shared" si="6"/>
        <v>1</v>
      </c>
      <c r="X60" s="176">
        <f>COUNTIFS('เข้าร่วมพิธี+ไม่เข้า'!K:K,8,'เข้าร่วมพิธี+ไม่เข้า'!F:F,B60,'เข้าร่วมพิธี+ไม่เข้า'!L:L,"ประสงค์เข้าร่วมพิธีฯ")</f>
        <v>0</v>
      </c>
      <c r="Y60" s="176">
        <f>COUNTIFS('เข้าร่วมพิธี+ไม่เข้า'!K:K,8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Z60" s="218">
        <f t="shared" si="7"/>
        <v>0</v>
      </c>
      <c r="AA60" s="175">
        <f>COUNTIFS('เข้าร่วมพิธี+ไม่เข้า'!K:K,9,'เข้าร่วมพิธี+ไม่เข้า'!F:F,B60,'เข้าร่วมพิธี+ไม่เข้า'!L:L,"ประสงค์เข้าร่วมพิธีฯ")</f>
        <v>0</v>
      </c>
      <c r="AB60" s="175">
        <f>COUNTIFS('เข้าร่วมพิธี+ไม่เข้า'!K:K,9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AC60" s="215">
        <f t="shared" si="8"/>
        <v>0</v>
      </c>
      <c r="AD60" s="175">
        <f>COUNTIFS('เข้าร่วมพิธี+ไม่เข้า'!L:L,10,'เข้าร่วมพิธี+ไม่เข้า'!G:G,B60,'เข้าร่วมพิธี+ไม่เข้า'!L:L,"ประสงค์เข้าร่วมพิธีฯ")</f>
        <v>0</v>
      </c>
      <c r="AE60" s="175">
        <f>COUNTIFS('เข้าร่วมพิธี+ไม่เข้า'!L:L,10,'เข้าร่วมพิธี+ไม่เข้า'!G:G,B60,'เข้าร่วมพิธี+ไม่เข้า'!L:L,"ไม่ประสงค์เข้าร่วมพิธีฯ โดยจะติดต่อรับด้วยตนเอง")</f>
        <v>0</v>
      </c>
      <c r="AF60" s="215">
        <f t="shared" si="9"/>
        <v>0</v>
      </c>
      <c r="AG60" s="175">
        <f>COUNTIFS('เข้าร่วมพิธี+ไม่เข้า'!K:K,11,'เข้าร่วมพิธี+ไม่เข้า'!F:F,B60,'เข้าร่วมพิธี+ไม่เข้า'!L:L,"ประสงค์เข้าร่วมพิธีฯ")</f>
        <v>0</v>
      </c>
      <c r="AH60" s="175">
        <f>COUNTIFS('เข้าร่วมพิธี+ไม่เข้า'!K:K,11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AI60" s="215">
        <f t="shared" si="10"/>
        <v>0</v>
      </c>
      <c r="AJ60" s="175">
        <f>COUNTIFS('เข้าร่วมพิธี+ไม่เข้า'!K:K,12,'เข้าร่วมพิธี+ไม่เข้า'!F:F,B60,'เข้าร่วมพิธี+ไม่เข้า'!L:L,"ประสงค์เข้าร่วมพิธีฯ")</f>
        <v>0</v>
      </c>
      <c r="AK60" s="175">
        <f>COUNTIFS('เข้าร่วมพิธี+ไม่เข้า'!K:K,12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AL60" s="215">
        <f t="shared" si="11"/>
        <v>0</v>
      </c>
      <c r="AM60" s="175">
        <f>COUNTIFS('เข้าร่วมพิธี+ไม่เข้า'!J:J,13,'เข้าร่วมพิธี+ไม่เข้า'!E:E,B60,'เข้าร่วมพิธี+ไม่เข้า'!L:L,"ประสงค์เข้าร่วมพิธีฯ")</f>
        <v>0</v>
      </c>
      <c r="AN60" s="175">
        <f>COUNTIFS('เข้าร่วมพิธี+ไม่เข้า'!J:J,13,'เข้าร่วมพิธี+ไม่เข้า'!E:E,B60,'เข้าร่วมพิธี+ไม่เข้า'!L:L,"ไม่ประสงค์เข้าร่วมพิธีฯ โดยจะติดต่อรับด้วยตนเอง")</f>
        <v>0</v>
      </c>
      <c r="AO60" s="215">
        <f t="shared" si="12"/>
        <v>0</v>
      </c>
      <c r="AP60" s="175">
        <f>COUNTIFS('เข้าร่วมพิธี+ไม่เข้า'!K:K,14,'เข้าร่วมพิธี+ไม่เข้า'!F:F,B60,'เข้าร่วมพิธี+ไม่เข้า'!L:L,"ประสงค์เข้าร่วมพิธีฯ")</f>
        <v>0</v>
      </c>
      <c r="AQ60" s="175">
        <f>COUNTIFS('เข้าร่วมพิธี+ไม่เข้า'!K:K,14,'เข้าร่วมพิธี+ไม่เข้า'!F:F,B60,'เข้าร่วมพิธี+ไม่เข้า'!L:L,"ไม่ประสงค์เข้าร่วมพิธีฯ โดยจะติดต่อรับด้วยตนเอง")</f>
        <v>0</v>
      </c>
      <c r="AR60" s="215">
        <f t="shared" si="13"/>
        <v>0</v>
      </c>
      <c r="AS60" s="226">
        <f t="shared" si="14"/>
        <v>8</v>
      </c>
    </row>
    <row r="61" spans="1:46" x14ac:dyDescent="0.55000000000000004">
      <c r="A61" s="164">
        <v>50</v>
      </c>
      <c r="B61" s="111" t="s">
        <v>1688</v>
      </c>
      <c r="C61" s="175">
        <f>COUNTIFS('เข้าร่วมพิธี+ไม่เข้า'!K:K,1,'เข้าร่วมพิธี+ไม่เข้า'!F:F,B61,'เข้าร่วมพิธี+ไม่เข้า'!L:L,"ประสงค์เข้าร่วมพิธีฯ")</f>
        <v>0</v>
      </c>
      <c r="D61" s="175">
        <f>COUNTIFS('เข้าร่วมพิธี+ไม่เข้า'!K:K,1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E61" s="215">
        <f t="shared" si="0"/>
        <v>0</v>
      </c>
      <c r="F61" s="175">
        <f>COUNTIFS('เข้าร่วมพิธี+ไม่เข้า'!K:K,2,'เข้าร่วมพิธี+ไม่เข้า'!F:F,B61,'เข้าร่วมพิธี+ไม่เข้า'!L:L,"ประสงค์เข้าร่วมพิธีฯ")</f>
        <v>1</v>
      </c>
      <c r="G61" s="175">
        <f>COUNTIFS('เข้าร่วมพิธี+ไม่เข้า'!K:K,2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H61" s="215">
        <f t="shared" si="1"/>
        <v>1</v>
      </c>
      <c r="I61" s="175">
        <f>COUNTIFS('เข้าร่วมพิธี+ไม่เข้า'!K:K,3,'เข้าร่วมพิธี+ไม่เข้า'!F:F,B61,'เข้าร่วมพิธี+ไม่เข้า'!L:L,"ประสงค์เข้าร่วมพิธีฯ")</f>
        <v>1</v>
      </c>
      <c r="J61" s="175">
        <f>COUNTIFS('เข้าร่วมพิธี+ไม่เข้า'!K:K,3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K61" s="215">
        <f t="shared" si="2"/>
        <v>1</v>
      </c>
      <c r="L61" s="175">
        <f>COUNTIFS('เข้าร่วมพิธี+ไม่เข้า'!K:K,4,'เข้าร่วมพิธี+ไม่เข้า'!F:F,B61,'เข้าร่วมพิธี+ไม่เข้า'!L:L,"ประสงค์เข้าร่วมพิธีฯ")</f>
        <v>1</v>
      </c>
      <c r="M61" s="175">
        <f>COUNTIFS('เข้าร่วมพิธี+ไม่เข้า'!K:K,4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N61" s="215">
        <f t="shared" si="3"/>
        <v>1</v>
      </c>
      <c r="O61" s="175">
        <f>COUNTIFS('เข้าร่วมพิธี+ไม่เข้า'!K:K,5,'เข้าร่วมพิธี+ไม่เข้า'!F:F,B61,'เข้าร่วมพิธี+ไม่เข้า'!L:L,"ประสงค์เข้าร่วมพิธีฯ")</f>
        <v>1</v>
      </c>
      <c r="P61" s="175">
        <f>COUNTIFS('เข้าร่วมพิธี+ไม่เข้า'!K:K,5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Q61" s="215">
        <f t="shared" si="4"/>
        <v>1</v>
      </c>
      <c r="R61" s="175">
        <f>COUNTIFS('เข้าร่วมพิธี+ไม่เข้า'!K:K,6,'เข้าร่วมพิธี+ไม่เข้า'!F:F,B61,'เข้าร่วมพิธี+ไม่เข้า'!L:L,"ประสงค์เข้าร่วมพิธีฯ")</f>
        <v>5</v>
      </c>
      <c r="S61" s="175">
        <f>COUNTIFS('เข้าร่วมพิธี+ไม่เข้า'!K:K,6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T61" s="215">
        <f t="shared" si="5"/>
        <v>5</v>
      </c>
      <c r="U61" s="176">
        <f>COUNTIFS('เข้าร่วมพิธี+ไม่เข้า'!K:K,7,'เข้าร่วมพิธี+ไม่เข้า'!F:F,B61,'เข้าร่วมพิธี+ไม่เข้า'!L:L,"ประสงค์เข้าร่วมพิธีฯ")</f>
        <v>1</v>
      </c>
      <c r="V61" s="176">
        <f>COUNTIFS('เข้าร่วมพิธี+ไม่เข้า'!K:K,7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W61" s="218">
        <f t="shared" si="6"/>
        <v>1</v>
      </c>
      <c r="X61" s="176">
        <f>COUNTIFS('เข้าร่วมพิธี+ไม่เข้า'!K:K,8,'เข้าร่วมพิธี+ไม่เข้า'!F:F,B61,'เข้าร่วมพิธี+ไม่เข้า'!L:L,"ประสงค์เข้าร่วมพิธีฯ")</f>
        <v>2</v>
      </c>
      <c r="Y61" s="176">
        <f>COUNTIFS('เข้าร่วมพิธี+ไม่เข้า'!K:K,8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Z61" s="218">
        <f t="shared" si="7"/>
        <v>2</v>
      </c>
      <c r="AA61" s="175">
        <f>COUNTIFS('เข้าร่วมพิธี+ไม่เข้า'!K:K,9,'เข้าร่วมพิธี+ไม่เข้า'!F:F,B61,'เข้าร่วมพิธี+ไม่เข้า'!L:L,"ประสงค์เข้าร่วมพิธีฯ")</f>
        <v>0</v>
      </c>
      <c r="AB61" s="175">
        <f>COUNTIFS('เข้าร่วมพิธี+ไม่เข้า'!K:K,9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AC61" s="215">
        <f t="shared" si="8"/>
        <v>0</v>
      </c>
      <c r="AD61" s="175">
        <f>COUNTIFS('เข้าร่วมพิธี+ไม่เข้า'!L:L,10,'เข้าร่วมพิธี+ไม่เข้า'!G:G,B61,'เข้าร่วมพิธี+ไม่เข้า'!L:L,"ประสงค์เข้าร่วมพิธีฯ")</f>
        <v>0</v>
      </c>
      <c r="AE61" s="175">
        <f>COUNTIFS('เข้าร่วมพิธี+ไม่เข้า'!L:L,10,'เข้าร่วมพิธี+ไม่เข้า'!G:G,B61,'เข้าร่วมพิธี+ไม่เข้า'!L:L,"ไม่ประสงค์เข้าร่วมพิธีฯ โดยจะติดต่อรับด้วยตนเอง")</f>
        <v>0</v>
      </c>
      <c r="AF61" s="215">
        <f t="shared" si="9"/>
        <v>0</v>
      </c>
      <c r="AG61" s="175">
        <f>COUNTIFS('เข้าร่วมพิธี+ไม่เข้า'!K:K,11,'เข้าร่วมพิธี+ไม่เข้า'!F:F,B61,'เข้าร่วมพิธี+ไม่เข้า'!L:L,"ประสงค์เข้าร่วมพิธีฯ")</f>
        <v>0</v>
      </c>
      <c r="AH61" s="175">
        <f>COUNTIFS('เข้าร่วมพิธี+ไม่เข้า'!K:K,11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AI61" s="215">
        <f t="shared" si="10"/>
        <v>0</v>
      </c>
      <c r="AJ61" s="175">
        <f>COUNTIFS('เข้าร่วมพิธี+ไม่เข้า'!K:K,12,'เข้าร่วมพิธี+ไม่เข้า'!F:F,B61,'เข้าร่วมพิธี+ไม่เข้า'!L:L,"ประสงค์เข้าร่วมพิธีฯ")</f>
        <v>0</v>
      </c>
      <c r="AK61" s="175">
        <f>COUNTIFS('เข้าร่วมพิธี+ไม่เข้า'!K:K,12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AL61" s="215">
        <f t="shared" si="11"/>
        <v>0</v>
      </c>
      <c r="AM61" s="175">
        <f>COUNTIFS('เข้าร่วมพิธี+ไม่เข้า'!J:J,13,'เข้าร่วมพิธี+ไม่เข้า'!E:E,B61,'เข้าร่วมพิธี+ไม่เข้า'!L:L,"ประสงค์เข้าร่วมพิธีฯ")</f>
        <v>0</v>
      </c>
      <c r="AN61" s="175">
        <f>COUNTIFS('เข้าร่วมพิธี+ไม่เข้า'!J:J,13,'เข้าร่วมพิธี+ไม่เข้า'!E:E,B61,'เข้าร่วมพิธี+ไม่เข้า'!L:L,"ไม่ประสงค์เข้าร่วมพิธีฯ โดยจะติดต่อรับด้วยตนเอง")</f>
        <v>0</v>
      </c>
      <c r="AO61" s="215">
        <f t="shared" si="12"/>
        <v>0</v>
      </c>
      <c r="AP61" s="175">
        <f>COUNTIFS('เข้าร่วมพิธี+ไม่เข้า'!K:K,14,'เข้าร่วมพิธี+ไม่เข้า'!F:F,B61,'เข้าร่วมพิธี+ไม่เข้า'!L:L,"ประสงค์เข้าร่วมพิธีฯ")</f>
        <v>0</v>
      </c>
      <c r="AQ61" s="175">
        <f>COUNTIFS('เข้าร่วมพิธี+ไม่เข้า'!K:K,14,'เข้าร่วมพิธี+ไม่เข้า'!F:F,B61,'เข้าร่วมพิธี+ไม่เข้า'!L:L,"ไม่ประสงค์เข้าร่วมพิธีฯ โดยจะติดต่อรับด้วยตนเอง")</f>
        <v>0</v>
      </c>
      <c r="AR61" s="215">
        <f t="shared" si="13"/>
        <v>0</v>
      </c>
      <c r="AS61" s="226">
        <f t="shared" si="14"/>
        <v>12</v>
      </c>
    </row>
    <row r="62" spans="1:46" x14ac:dyDescent="0.55000000000000004">
      <c r="A62" s="164">
        <v>51</v>
      </c>
      <c r="B62" s="111" t="s">
        <v>1690</v>
      </c>
      <c r="C62" s="175">
        <f>COUNTIFS('เข้าร่วมพิธี+ไม่เข้า'!K:K,1,'เข้าร่วมพิธี+ไม่เข้า'!F:F,B62,'เข้าร่วมพิธี+ไม่เข้า'!L:L,"ประสงค์เข้าร่วมพิธีฯ")</f>
        <v>1</v>
      </c>
      <c r="D62" s="175">
        <f>COUNTIFS('เข้าร่วมพิธี+ไม่เข้า'!K:K,1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E62" s="215">
        <f t="shared" si="0"/>
        <v>1</v>
      </c>
      <c r="F62" s="175">
        <f>COUNTIFS('เข้าร่วมพิธี+ไม่เข้า'!K:K,2,'เข้าร่วมพิธี+ไม่เข้า'!F:F,B62,'เข้าร่วมพิธี+ไม่เข้า'!L:L,"ประสงค์เข้าร่วมพิธีฯ")</f>
        <v>0</v>
      </c>
      <c r="G62" s="175">
        <f>COUNTIFS('เข้าร่วมพิธี+ไม่เข้า'!K:K,2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H62" s="215">
        <f t="shared" si="1"/>
        <v>0</v>
      </c>
      <c r="I62" s="175">
        <f>COUNTIFS('เข้าร่วมพิธี+ไม่เข้า'!K:K,3,'เข้าร่วมพิธี+ไม่เข้า'!F:F,B62,'เข้าร่วมพิธี+ไม่เข้า'!L:L,"ประสงค์เข้าร่วมพิธีฯ")</f>
        <v>0</v>
      </c>
      <c r="J62" s="175">
        <f>COUNTIFS('เข้าร่วมพิธี+ไม่เข้า'!K:K,3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K62" s="215">
        <f t="shared" si="2"/>
        <v>0</v>
      </c>
      <c r="L62" s="175">
        <f>COUNTIFS('เข้าร่วมพิธี+ไม่เข้า'!K:K,4,'เข้าร่วมพิธี+ไม่เข้า'!F:F,B62,'เข้าร่วมพิธี+ไม่เข้า'!L:L,"ประสงค์เข้าร่วมพิธีฯ")</f>
        <v>0</v>
      </c>
      <c r="M62" s="175">
        <f>COUNTIFS('เข้าร่วมพิธี+ไม่เข้า'!K:K,4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N62" s="215">
        <f t="shared" si="3"/>
        <v>0</v>
      </c>
      <c r="O62" s="175">
        <f>COUNTIFS('เข้าร่วมพิธี+ไม่เข้า'!K:K,5,'เข้าร่วมพิธี+ไม่เข้า'!F:F,B62,'เข้าร่วมพิธี+ไม่เข้า'!L:L,"ประสงค์เข้าร่วมพิธีฯ")</f>
        <v>2</v>
      </c>
      <c r="P62" s="175">
        <f>COUNTIFS('เข้าร่วมพิธี+ไม่เข้า'!K:K,5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Q62" s="215">
        <f t="shared" si="4"/>
        <v>2</v>
      </c>
      <c r="R62" s="175">
        <f>COUNTIFS('เข้าร่วมพิธี+ไม่เข้า'!K:K,6,'เข้าร่วมพิธี+ไม่เข้า'!F:F,B62,'เข้าร่วมพิธี+ไม่เข้า'!L:L,"ประสงค์เข้าร่วมพิธีฯ")</f>
        <v>7</v>
      </c>
      <c r="S62" s="175">
        <f>COUNTIFS('เข้าร่วมพิธี+ไม่เข้า'!K:K,6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T62" s="215">
        <f t="shared" si="5"/>
        <v>7</v>
      </c>
      <c r="U62" s="176">
        <f>COUNTIFS('เข้าร่วมพิธี+ไม่เข้า'!K:K,7,'เข้าร่วมพิธี+ไม่เข้า'!F:F,B62,'เข้าร่วมพิธี+ไม่เข้า'!L:L,"ประสงค์เข้าร่วมพิธีฯ")</f>
        <v>2</v>
      </c>
      <c r="V62" s="176">
        <f>COUNTIFS('เข้าร่วมพิธี+ไม่เข้า'!K:K,7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W62" s="218">
        <f t="shared" si="6"/>
        <v>2</v>
      </c>
      <c r="X62" s="176">
        <f>COUNTIFS('เข้าร่วมพิธี+ไม่เข้า'!K:K,8,'เข้าร่วมพิธี+ไม่เข้า'!F:F,B62,'เข้าร่วมพิธี+ไม่เข้า'!L:L,"ประสงค์เข้าร่วมพิธีฯ")</f>
        <v>5</v>
      </c>
      <c r="Y62" s="176">
        <f>COUNTIFS('เข้าร่วมพิธี+ไม่เข้า'!K:K,8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Z62" s="218">
        <f t="shared" si="7"/>
        <v>5</v>
      </c>
      <c r="AA62" s="175">
        <f>COUNTIFS('เข้าร่วมพิธี+ไม่เข้า'!K:K,9,'เข้าร่วมพิธี+ไม่เข้า'!F:F,B62,'เข้าร่วมพิธี+ไม่เข้า'!L:L,"ประสงค์เข้าร่วมพิธีฯ")</f>
        <v>0</v>
      </c>
      <c r="AB62" s="175">
        <f>COUNTIFS('เข้าร่วมพิธี+ไม่เข้า'!K:K,9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AC62" s="215">
        <f t="shared" si="8"/>
        <v>0</v>
      </c>
      <c r="AD62" s="175">
        <f>COUNTIFS('เข้าร่วมพิธี+ไม่เข้า'!L:L,10,'เข้าร่วมพิธี+ไม่เข้า'!G:G,B62,'เข้าร่วมพิธี+ไม่เข้า'!L:L,"ประสงค์เข้าร่วมพิธีฯ")</f>
        <v>0</v>
      </c>
      <c r="AE62" s="175">
        <f>COUNTIFS('เข้าร่วมพิธี+ไม่เข้า'!L:L,10,'เข้าร่วมพิธี+ไม่เข้า'!G:G,B62,'เข้าร่วมพิธี+ไม่เข้า'!L:L,"ไม่ประสงค์เข้าร่วมพิธีฯ โดยจะติดต่อรับด้วยตนเอง")</f>
        <v>0</v>
      </c>
      <c r="AF62" s="215">
        <f t="shared" si="9"/>
        <v>0</v>
      </c>
      <c r="AG62" s="175">
        <f>COUNTIFS('เข้าร่วมพิธี+ไม่เข้า'!K:K,11,'เข้าร่วมพิธี+ไม่เข้า'!F:F,B62,'เข้าร่วมพิธี+ไม่เข้า'!L:L,"ประสงค์เข้าร่วมพิธีฯ")</f>
        <v>0</v>
      </c>
      <c r="AH62" s="175">
        <f>COUNTIFS('เข้าร่วมพิธี+ไม่เข้า'!K:K,11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AI62" s="215">
        <f t="shared" si="10"/>
        <v>0</v>
      </c>
      <c r="AJ62" s="175">
        <f>COUNTIFS('เข้าร่วมพิธี+ไม่เข้า'!K:K,12,'เข้าร่วมพิธี+ไม่เข้า'!F:F,B62,'เข้าร่วมพิธี+ไม่เข้า'!L:L,"ประสงค์เข้าร่วมพิธีฯ")</f>
        <v>0</v>
      </c>
      <c r="AK62" s="175">
        <f>COUNTIFS('เข้าร่วมพิธี+ไม่เข้า'!K:K,12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AL62" s="215">
        <f t="shared" si="11"/>
        <v>0</v>
      </c>
      <c r="AM62" s="175">
        <f>COUNTIFS('เข้าร่วมพิธี+ไม่เข้า'!J:J,13,'เข้าร่วมพิธี+ไม่เข้า'!E:E,B62,'เข้าร่วมพิธี+ไม่เข้า'!L:L,"ประสงค์เข้าร่วมพิธีฯ")</f>
        <v>0</v>
      </c>
      <c r="AN62" s="175">
        <f>COUNTIFS('เข้าร่วมพิธี+ไม่เข้า'!J:J,13,'เข้าร่วมพิธี+ไม่เข้า'!E:E,B62,'เข้าร่วมพิธี+ไม่เข้า'!L:L,"ไม่ประสงค์เข้าร่วมพิธีฯ โดยจะติดต่อรับด้วยตนเอง")</f>
        <v>0</v>
      </c>
      <c r="AO62" s="215">
        <f t="shared" si="12"/>
        <v>0</v>
      </c>
      <c r="AP62" s="175">
        <f>COUNTIFS('เข้าร่วมพิธี+ไม่เข้า'!K:K,14,'เข้าร่วมพิธี+ไม่เข้า'!F:F,B62,'เข้าร่วมพิธี+ไม่เข้า'!L:L,"ประสงค์เข้าร่วมพิธีฯ")</f>
        <v>0</v>
      </c>
      <c r="AQ62" s="175">
        <f>COUNTIFS('เข้าร่วมพิธี+ไม่เข้า'!K:K,14,'เข้าร่วมพิธี+ไม่เข้า'!F:F,B62,'เข้าร่วมพิธี+ไม่เข้า'!L:L,"ไม่ประสงค์เข้าร่วมพิธีฯ โดยจะติดต่อรับด้วยตนเอง")</f>
        <v>0</v>
      </c>
      <c r="AR62" s="215">
        <f t="shared" si="13"/>
        <v>0</v>
      </c>
      <c r="AS62" s="226">
        <f t="shared" si="14"/>
        <v>17</v>
      </c>
    </row>
    <row r="63" spans="1:46" x14ac:dyDescent="0.55000000000000004">
      <c r="A63" s="164">
        <v>52</v>
      </c>
      <c r="B63" s="111" t="s">
        <v>1693</v>
      </c>
      <c r="C63" s="175">
        <f>COUNTIFS('เข้าร่วมพิธี+ไม่เข้า'!K:K,1,'เข้าร่วมพิธี+ไม่เข้า'!F:F,B63,'เข้าร่วมพิธี+ไม่เข้า'!L:L,"ประสงค์เข้าร่วมพิธีฯ")</f>
        <v>1</v>
      </c>
      <c r="D63" s="175">
        <f>COUNTIFS('เข้าร่วมพิธี+ไม่เข้า'!K:K,1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E63" s="215">
        <f t="shared" si="0"/>
        <v>1</v>
      </c>
      <c r="F63" s="175">
        <f>COUNTIFS('เข้าร่วมพิธี+ไม่เข้า'!K:K,2,'เข้าร่วมพิธี+ไม่เข้า'!F:F,B63,'เข้าร่วมพิธี+ไม่เข้า'!L:L,"ประสงค์เข้าร่วมพิธีฯ")</f>
        <v>1</v>
      </c>
      <c r="G63" s="175">
        <f>COUNTIFS('เข้าร่วมพิธี+ไม่เข้า'!K:K,2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H63" s="215">
        <f t="shared" si="1"/>
        <v>1</v>
      </c>
      <c r="I63" s="175">
        <f>COUNTIFS('เข้าร่วมพิธี+ไม่เข้า'!K:K,3,'เข้าร่วมพิธี+ไม่เข้า'!F:F,B63,'เข้าร่วมพิธี+ไม่เข้า'!L:L,"ประสงค์เข้าร่วมพิธีฯ")</f>
        <v>1</v>
      </c>
      <c r="J63" s="175">
        <f>COUNTIFS('เข้าร่วมพิธี+ไม่เข้า'!K:K,3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K63" s="215">
        <f t="shared" si="2"/>
        <v>1</v>
      </c>
      <c r="L63" s="175">
        <f>COUNTIFS('เข้าร่วมพิธี+ไม่เข้า'!K:K,4,'เข้าร่วมพิธี+ไม่เข้า'!F:F,B63,'เข้าร่วมพิธี+ไม่เข้า'!L:L,"ประสงค์เข้าร่วมพิธีฯ")</f>
        <v>4</v>
      </c>
      <c r="M63" s="175">
        <f>COUNTIFS('เข้าร่วมพิธี+ไม่เข้า'!K:K,4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N63" s="215">
        <f t="shared" si="3"/>
        <v>4</v>
      </c>
      <c r="O63" s="175">
        <f>COUNTIFS('เข้าร่วมพิธี+ไม่เข้า'!K:K,5,'เข้าร่วมพิธี+ไม่เข้า'!F:F,B63,'เข้าร่วมพิธี+ไม่เข้า'!L:L,"ประสงค์เข้าร่วมพิธีฯ")</f>
        <v>4</v>
      </c>
      <c r="P63" s="175">
        <f>COUNTIFS('เข้าร่วมพิธี+ไม่เข้า'!K:K,5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Q63" s="215">
        <f t="shared" si="4"/>
        <v>4</v>
      </c>
      <c r="R63" s="175">
        <f>COUNTIFS('เข้าร่วมพิธี+ไม่เข้า'!K:K,6,'เข้าร่วมพิธี+ไม่เข้า'!F:F,B63,'เข้าร่วมพิธี+ไม่เข้า'!L:L,"ประสงค์เข้าร่วมพิธีฯ")</f>
        <v>7</v>
      </c>
      <c r="S63" s="175">
        <f>COUNTIFS('เข้าร่วมพิธี+ไม่เข้า'!K:K,6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T63" s="215">
        <f t="shared" si="5"/>
        <v>7</v>
      </c>
      <c r="U63" s="176">
        <f>COUNTIFS('เข้าร่วมพิธี+ไม่เข้า'!K:K,7,'เข้าร่วมพิธี+ไม่เข้า'!F:F,B63,'เข้าร่วมพิธี+ไม่เข้า'!L:L,"ประสงค์เข้าร่วมพิธีฯ")</f>
        <v>0</v>
      </c>
      <c r="V63" s="176">
        <f>COUNTIFS('เข้าร่วมพิธี+ไม่เข้า'!K:K,7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W63" s="218">
        <f t="shared" si="6"/>
        <v>0</v>
      </c>
      <c r="X63" s="176">
        <f>COUNTIFS('เข้าร่วมพิธี+ไม่เข้า'!K:K,8,'เข้าร่วมพิธี+ไม่เข้า'!F:F,B63,'เข้าร่วมพิธี+ไม่เข้า'!L:L,"ประสงค์เข้าร่วมพิธีฯ")</f>
        <v>10</v>
      </c>
      <c r="Y63" s="176">
        <f>COUNTIFS('เข้าร่วมพิธี+ไม่เข้า'!K:K,8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Z63" s="218">
        <f t="shared" si="7"/>
        <v>10</v>
      </c>
      <c r="AA63" s="175">
        <f>COUNTIFS('เข้าร่วมพิธี+ไม่เข้า'!K:K,9,'เข้าร่วมพิธี+ไม่เข้า'!F:F,B63,'เข้าร่วมพิธี+ไม่เข้า'!L:L,"ประสงค์เข้าร่วมพิธีฯ")</f>
        <v>0</v>
      </c>
      <c r="AB63" s="175">
        <f>COUNTIFS('เข้าร่วมพิธี+ไม่เข้า'!K:K,9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AC63" s="215">
        <f t="shared" si="8"/>
        <v>0</v>
      </c>
      <c r="AD63" s="175">
        <f>COUNTIFS('เข้าร่วมพิธี+ไม่เข้า'!L:L,10,'เข้าร่วมพิธี+ไม่เข้า'!G:G,B63,'เข้าร่วมพิธี+ไม่เข้า'!L:L,"ประสงค์เข้าร่วมพิธีฯ")</f>
        <v>0</v>
      </c>
      <c r="AE63" s="175">
        <f>COUNTIFS('เข้าร่วมพิธี+ไม่เข้า'!L:L,10,'เข้าร่วมพิธี+ไม่เข้า'!G:G,B63,'เข้าร่วมพิธี+ไม่เข้า'!L:L,"ไม่ประสงค์เข้าร่วมพิธีฯ โดยจะติดต่อรับด้วยตนเอง")</f>
        <v>0</v>
      </c>
      <c r="AF63" s="215">
        <f t="shared" si="9"/>
        <v>0</v>
      </c>
      <c r="AG63" s="175">
        <f>COUNTIFS('เข้าร่วมพิธี+ไม่เข้า'!K:K,11,'เข้าร่วมพิธี+ไม่เข้า'!F:F,B63,'เข้าร่วมพิธี+ไม่เข้า'!L:L,"ประสงค์เข้าร่วมพิธีฯ")</f>
        <v>1</v>
      </c>
      <c r="AH63" s="175">
        <f>COUNTIFS('เข้าร่วมพิธี+ไม่เข้า'!K:K,11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AI63" s="215">
        <f t="shared" si="10"/>
        <v>1</v>
      </c>
      <c r="AJ63" s="175">
        <f>COUNTIFS('เข้าร่วมพิธี+ไม่เข้า'!K:K,12,'เข้าร่วมพิธี+ไม่เข้า'!F:F,B63,'เข้าร่วมพิธี+ไม่เข้า'!L:L,"ประสงค์เข้าร่วมพิธีฯ")</f>
        <v>0</v>
      </c>
      <c r="AK63" s="175">
        <f>COUNTIFS('เข้าร่วมพิธี+ไม่เข้า'!K:K,12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AL63" s="215">
        <f t="shared" si="11"/>
        <v>0</v>
      </c>
      <c r="AM63" s="175">
        <f>COUNTIFS('เข้าร่วมพิธี+ไม่เข้า'!J:J,13,'เข้าร่วมพิธี+ไม่เข้า'!E:E,B63,'เข้าร่วมพิธี+ไม่เข้า'!L:L,"ประสงค์เข้าร่วมพิธีฯ")</f>
        <v>0</v>
      </c>
      <c r="AN63" s="175">
        <f>COUNTIFS('เข้าร่วมพิธี+ไม่เข้า'!J:J,13,'เข้าร่วมพิธี+ไม่เข้า'!E:E,B63,'เข้าร่วมพิธี+ไม่เข้า'!L:L,"ไม่ประสงค์เข้าร่วมพิธีฯ โดยจะติดต่อรับด้วยตนเอง")</f>
        <v>0</v>
      </c>
      <c r="AO63" s="215">
        <f t="shared" si="12"/>
        <v>0</v>
      </c>
      <c r="AP63" s="175">
        <f>COUNTIFS('เข้าร่วมพิธี+ไม่เข้า'!K:K,14,'เข้าร่วมพิธี+ไม่เข้า'!F:F,B63,'เข้าร่วมพิธี+ไม่เข้า'!L:L,"ประสงค์เข้าร่วมพิธีฯ")</f>
        <v>0</v>
      </c>
      <c r="AQ63" s="175">
        <f>COUNTIFS('เข้าร่วมพิธี+ไม่เข้า'!K:K,14,'เข้าร่วมพิธี+ไม่เข้า'!F:F,B63,'เข้าร่วมพิธี+ไม่เข้า'!L:L,"ไม่ประสงค์เข้าร่วมพิธีฯ โดยจะติดต่อรับด้วยตนเอง")</f>
        <v>0</v>
      </c>
      <c r="AR63" s="215">
        <f t="shared" si="13"/>
        <v>0</v>
      </c>
      <c r="AS63" s="226">
        <f t="shared" si="14"/>
        <v>29</v>
      </c>
    </row>
    <row r="64" spans="1:46" x14ac:dyDescent="0.55000000000000004">
      <c r="A64" s="164">
        <v>53</v>
      </c>
      <c r="B64" s="111" t="s">
        <v>1696</v>
      </c>
      <c r="C64" s="175">
        <f>COUNTIFS('เข้าร่วมพิธี+ไม่เข้า'!K:K,1,'เข้าร่วมพิธี+ไม่เข้า'!F:F,B64,'เข้าร่วมพิธี+ไม่เข้า'!L:L,"ประสงค์เข้าร่วมพิธีฯ")</f>
        <v>0</v>
      </c>
      <c r="D64" s="175">
        <f>COUNTIFS('เข้าร่วมพิธี+ไม่เข้า'!K:K,1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E64" s="215">
        <f t="shared" si="0"/>
        <v>0</v>
      </c>
      <c r="F64" s="175">
        <f>COUNTIFS('เข้าร่วมพิธี+ไม่เข้า'!K:K,2,'เข้าร่วมพิธี+ไม่เข้า'!F:F,B64,'เข้าร่วมพิธี+ไม่เข้า'!L:L,"ประสงค์เข้าร่วมพิธีฯ")</f>
        <v>1</v>
      </c>
      <c r="G64" s="175">
        <f>COUNTIFS('เข้าร่วมพิธี+ไม่เข้า'!K:K,2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H64" s="215">
        <f t="shared" si="1"/>
        <v>1</v>
      </c>
      <c r="I64" s="175">
        <f>COUNTIFS('เข้าร่วมพิธี+ไม่เข้า'!K:K,3,'เข้าร่วมพิธี+ไม่เข้า'!F:F,B64,'เข้าร่วมพิธี+ไม่เข้า'!L:L,"ประสงค์เข้าร่วมพิธีฯ")</f>
        <v>1</v>
      </c>
      <c r="J64" s="175">
        <f>COUNTIFS('เข้าร่วมพิธี+ไม่เข้า'!K:K,3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K64" s="215">
        <f t="shared" si="2"/>
        <v>1</v>
      </c>
      <c r="L64" s="175">
        <f>COUNTIFS('เข้าร่วมพิธี+ไม่เข้า'!K:K,4,'เข้าร่วมพิธี+ไม่เข้า'!F:F,B64,'เข้าร่วมพิธี+ไม่เข้า'!L:L,"ประสงค์เข้าร่วมพิธีฯ")</f>
        <v>1</v>
      </c>
      <c r="M64" s="175">
        <f>COUNTIFS('เข้าร่วมพิธี+ไม่เข้า'!K:K,4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N64" s="215">
        <f t="shared" si="3"/>
        <v>1</v>
      </c>
      <c r="O64" s="175">
        <f>COUNTIFS('เข้าร่วมพิธี+ไม่เข้า'!K:K,5,'เข้าร่วมพิธี+ไม่เข้า'!F:F,B64,'เข้าร่วมพิธี+ไม่เข้า'!L:L,"ประสงค์เข้าร่วมพิธีฯ")</f>
        <v>2</v>
      </c>
      <c r="P64" s="175">
        <f>COUNTIFS('เข้าร่วมพิธี+ไม่เข้า'!K:K,5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Q64" s="215">
        <f t="shared" si="4"/>
        <v>2</v>
      </c>
      <c r="R64" s="175">
        <f>COUNTIFS('เข้าร่วมพิธี+ไม่เข้า'!K:K,6,'เข้าร่วมพิธี+ไม่เข้า'!F:F,B64,'เข้าร่วมพิธี+ไม่เข้า'!L:L,"ประสงค์เข้าร่วมพิธีฯ")</f>
        <v>5</v>
      </c>
      <c r="S64" s="175">
        <f>COUNTIFS('เข้าร่วมพิธี+ไม่เข้า'!K:K,6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T64" s="215">
        <f t="shared" si="5"/>
        <v>5</v>
      </c>
      <c r="U64" s="176">
        <f>COUNTIFS('เข้าร่วมพิธี+ไม่เข้า'!K:K,7,'เข้าร่วมพิธี+ไม่เข้า'!F:F,B64,'เข้าร่วมพิธี+ไม่เข้า'!L:L,"ประสงค์เข้าร่วมพิธีฯ")</f>
        <v>1</v>
      </c>
      <c r="V64" s="176">
        <f>COUNTIFS('เข้าร่วมพิธี+ไม่เข้า'!K:K,7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W64" s="218">
        <f t="shared" si="6"/>
        <v>1</v>
      </c>
      <c r="X64" s="176">
        <f>COUNTIFS('เข้าร่วมพิธี+ไม่เข้า'!K:K,8,'เข้าร่วมพิธี+ไม่เข้า'!F:F,B64,'เข้าร่วมพิธี+ไม่เข้า'!L:L,"ประสงค์เข้าร่วมพิธีฯ")</f>
        <v>3</v>
      </c>
      <c r="Y64" s="176">
        <f>COUNTIFS('เข้าร่วมพิธี+ไม่เข้า'!K:K,8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Z64" s="218">
        <f t="shared" si="7"/>
        <v>3</v>
      </c>
      <c r="AA64" s="175">
        <f>COUNTIFS('เข้าร่วมพิธี+ไม่เข้า'!K:K,9,'เข้าร่วมพิธี+ไม่เข้า'!F:F,B64,'เข้าร่วมพิธี+ไม่เข้า'!L:L,"ประสงค์เข้าร่วมพิธีฯ")</f>
        <v>0</v>
      </c>
      <c r="AB64" s="175">
        <f>COUNTIFS('เข้าร่วมพิธี+ไม่เข้า'!K:K,9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AC64" s="215">
        <f t="shared" si="8"/>
        <v>0</v>
      </c>
      <c r="AD64" s="175">
        <f>COUNTIFS('เข้าร่วมพิธี+ไม่เข้า'!L:L,10,'เข้าร่วมพิธี+ไม่เข้า'!G:G,B64,'เข้าร่วมพิธี+ไม่เข้า'!L:L,"ประสงค์เข้าร่วมพิธีฯ")</f>
        <v>0</v>
      </c>
      <c r="AE64" s="175">
        <f>COUNTIFS('เข้าร่วมพิธี+ไม่เข้า'!L:L,10,'เข้าร่วมพิธี+ไม่เข้า'!G:G,B64,'เข้าร่วมพิธี+ไม่เข้า'!L:L,"ไม่ประสงค์เข้าร่วมพิธีฯ โดยจะติดต่อรับด้วยตนเอง")</f>
        <v>0</v>
      </c>
      <c r="AF64" s="215">
        <f t="shared" si="9"/>
        <v>0</v>
      </c>
      <c r="AG64" s="175">
        <f>COUNTIFS('เข้าร่วมพิธี+ไม่เข้า'!K:K,11,'เข้าร่วมพิธี+ไม่เข้า'!F:F,B64,'เข้าร่วมพิธี+ไม่เข้า'!L:L,"ประสงค์เข้าร่วมพิธีฯ")</f>
        <v>0</v>
      </c>
      <c r="AH64" s="175">
        <f>COUNTIFS('เข้าร่วมพิธี+ไม่เข้า'!K:K,11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AI64" s="215">
        <f t="shared" si="10"/>
        <v>0</v>
      </c>
      <c r="AJ64" s="175">
        <f>COUNTIFS('เข้าร่วมพิธี+ไม่เข้า'!K:K,12,'เข้าร่วมพิธี+ไม่เข้า'!F:F,B64,'เข้าร่วมพิธี+ไม่เข้า'!L:L,"ประสงค์เข้าร่วมพิธีฯ")</f>
        <v>0</v>
      </c>
      <c r="AK64" s="175">
        <f>COUNTIFS('เข้าร่วมพิธี+ไม่เข้า'!K:K,12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AL64" s="215">
        <f t="shared" si="11"/>
        <v>0</v>
      </c>
      <c r="AM64" s="175">
        <f>COUNTIFS('เข้าร่วมพิธี+ไม่เข้า'!J:J,13,'เข้าร่วมพิธี+ไม่เข้า'!E:E,B64,'เข้าร่วมพิธี+ไม่เข้า'!L:L,"ประสงค์เข้าร่วมพิธีฯ")</f>
        <v>0</v>
      </c>
      <c r="AN64" s="175">
        <f>COUNTIFS('เข้าร่วมพิธี+ไม่เข้า'!J:J,13,'เข้าร่วมพิธี+ไม่เข้า'!E:E,B64,'เข้าร่วมพิธี+ไม่เข้า'!L:L,"ไม่ประสงค์เข้าร่วมพิธีฯ โดยจะติดต่อรับด้วยตนเอง")</f>
        <v>0</v>
      </c>
      <c r="AO64" s="215">
        <f t="shared" si="12"/>
        <v>0</v>
      </c>
      <c r="AP64" s="175">
        <f>COUNTIFS('เข้าร่วมพิธี+ไม่เข้า'!K:K,14,'เข้าร่วมพิธี+ไม่เข้า'!F:F,B64,'เข้าร่วมพิธี+ไม่เข้า'!L:L,"ประสงค์เข้าร่วมพิธีฯ")</f>
        <v>0</v>
      </c>
      <c r="AQ64" s="175">
        <f>COUNTIFS('เข้าร่วมพิธี+ไม่เข้า'!K:K,14,'เข้าร่วมพิธี+ไม่เข้า'!F:F,B64,'เข้าร่วมพิธี+ไม่เข้า'!L:L,"ไม่ประสงค์เข้าร่วมพิธีฯ โดยจะติดต่อรับด้วยตนเอง")</f>
        <v>0</v>
      </c>
      <c r="AR64" s="215">
        <f t="shared" si="13"/>
        <v>0</v>
      </c>
      <c r="AS64" s="226">
        <f t="shared" si="14"/>
        <v>14</v>
      </c>
    </row>
    <row r="65" spans="1:46" x14ac:dyDescent="0.55000000000000004">
      <c r="A65" s="164">
        <v>54</v>
      </c>
      <c r="B65" s="111" t="s">
        <v>1699</v>
      </c>
      <c r="C65" s="175">
        <f>COUNTIFS('เข้าร่วมพิธี+ไม่เข้า'!K:K,1,'เข้าร่วมพิธี+ไม่เข้า'!F:F,B65,'เข้าร่วมพิธี+ไม่เข้า'!L:L,"ประสงค์เข้าร่วมพิธีฯ")</f>
        <v>1</v>
      </c>
      <c r="D65" s="175">
        <f>COUNTIFS('เข้าร่วมพิธี+ไม่เข้า'!K:K,1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E65" s="215">
        <f t="shared" si="0"/>
        <v>1</v>
      </c>
      <c r="F65" s="175">
        <f>COUNTIFS('เข้าร่วมพิธี+ไม่เข้า'!K:K,2,'เข้าร่วมพิธี+ไม่เข้า'!F:F,B65,'เข้าร่วมพิธี+ไม่เข้า'!L:L,"ประสงค์เข้าร่วมพิธีฯ")</f>
        <v>0</v>
      </c>
      <c r="G65" s="175">
        <f>COUNTIFS('เข้าร่วมพิธี+ไม่เข้า'!K:K,2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H65" s="215">
        <f t="shared" si="1"/>
        <v>0</v>
      </c>
      <c r="I65" s="175">
        <f>COUNTIFS('เข้าร่วมพิธี+ไม่เข้า'!K:K,3,'เข้าร่วมพิธี+ไม่เข้า'!F:F,B65,'เข้าร่วมพิธี+ไม่เข้า'!L:L,"ประสงค์เข้าร่วมพิธีฯ")</f>
        <v>0</v>
      </c>
      <c r="J65" s="175">
        <f>COUNTIFS('เข้าร่วมพิธี+ไม่เข้า'!K:K,3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K65" s="215">
        <f t="shared" si="2"/>
        <v>0</v>
      </c>
      <c r="L65" s="175">
        <f>COUNTIFS('เข้าร่วมพิธี+ไม่เข้า'!K:K,4,'เข้าร่วมพิธี+ไม่เข้า'!F:F,B65,'เข้าร่วมพิธี+ไม่เข้า'!L:L,"ประสงค์เข้าร่วมพิธีฯ")</f>
        <v>0</v>
      </c>
      <c r="M65" s="175">
        <f>COUNTIFS('เข้าร่วมพิธี+ไม่เข้า'!K:K,4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N65" s="215">
        <f t="shared" si="3"/>
        <v>0</v>
      </c>
      <c r="O65" s="175">
        <f>COUNTIFS('เข้าร่วมพิธี+ไม่เข้า'!K:K,5,'เข้าร่วมพิธี+ไม่เข้า'!F:F,B65,'เข้าร่วมพิธี+ไม่เข้า'!L:L,"ประสงค์เข้าร่วมพิธีฯ")</f>
        <v>0</v>
      </c>
      <c r="P65" s="175">
        <f>COUNTIFS('เข้าร่วมพิธี+ไม่เข้า'!K:K,5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Q65" s="215">
        <f t="shared" si="4"/>
        <v>0</v>
      </c>
      <c r="R65" s="175">
        <f>COUNTIFS('เข้าร่วมพิธี+ไม่เข้า'!K:K,6,'เข้าร่วมพิธี+ไม่เข้า'!F:F,B65,'เข้าร่วมพิธี+ไม่เข้า'!L:L,"ประสงค์เข้าร่วมพิธีฯ")</f>
        <v>1</v>
      </c>
      <c r="S65" s="175">
        <f>COUNTIFS('เข้าร่วมพิธี+ไม่เข้า'!K:K,6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T65" s="215">
        <f t="shared" si="5"/>
        <v>1</v>
      </c>
      <c r="U65" s="176">
        <f>COUNTIFS('เข้าร่วมพิธี+ไม่เข้า'!K:K,7,'เข้าร่วมพิธี+ไม่เข้า'!F:F,B65,'เข้าร่วมพิธี+ไม่เข้า'!L:L,"ประสงค์เข้าร่วมพิธีฯ")</f>
        <v>0</v>
      </c>
      <c r="V65" s="176">
        <f>COUNTIFS('เข้าร่วมพิธี+ไม่เข้า'!K:K,7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W65" s="218">
        <f t="shared" si="6"/>
        <v>0</v>
      </c>
      <c r="X65" s="176">
        <f>COUNTIFS('เข้าร่วมพิธี+ไม่เข้า'!K:K,8,'เข้าร่วมพิธี+ไม่เข้า'!F:F,B65,'เข้าร่วมพิธี+ไม่เข้า'!L:L,"ประสงค์เข้าร่วมพิธีฯ")</f>
        <v>0</v>
      </c>
      <c r="Y65" s="176">
        <f>COUNTIFS('เข้าร่วมพิธี+ไม่เข้า'!K:K,8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Z65" s="218">
        <f t="shared" si="7"/>
        <v>0</v>
      </c>
      <c r="AA65" s="175">
        <f>COUNTIFS('เข้าร่วมพิธี+ไม่เข้า'!K:K,9,'เข้าร่วมพิธี+ไม่เข้า'!F:F,B65,'เข้าร่วมพิธี+ไม่เข้า'!L:L,"ประสงค์เข้าร่วมพิธีฯ")</f>
        <v>0</v>
      </c>
      <c r="AB65" s="175">
        <f>COUNTIFS('เข้าร่วมพิธี+ไม่เข้า'!K:K,9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AC65" s="215">
        <f t="shared" si="8"/>
        <v>0</v>
      </c>
      <c r="AD65" s="175">
        <f>COUNTIFS('เข้าร่วมพิธี+ไม่เข้า'!L:L,10,'เข้าร่วมพิธี+ไม่เข้า'!G:G,B65,'เข้าร่วมพิธี+ไม่เข้า'!L:L,"ประสงค์เข้าร่วมพิธีฯ")</f>
        <v>0</v>
      </c>
      <c r="AE65" s="175">
        <f>COUNTIFS('เข้าร่วมพิธี+ไม่เข้า'!L:L,10,'เข้าร่วมพิธี+ไม่เข้า'!G:G,B65,'เข้าร่วมพิธี+ไม่เข้า'!L:L,"ไม่ประสงค์เข้าร่วมพิธีฯ โดยจะติดต่อรับด้วยตนเอง")</f>
        <v>0</v>
      </c>
      <c r="AF65" s="215">
        <f t="shared" si="9"/>
        <v>0</v>
      </c>
      <c r="AG65" s="175">
        <f>COUNTIFS('เข้าร่วมพิธี+ไม่เข้า'!K:K,11,'เข้าร่วมพิธี+ไม่เข้า'!F:F,B65,'เข้าร่วมพิธี+ไม่เข้า'!L:L,"ประสงค์เข้าร่วมพิธีฯ")</f>
        <v>0</v>
      </c>
      <c r="AH65" s="175">
        <f>COUNTIFS('เข้าร่วมพิธี+ไม่เข้า'!K:K,11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AI65" s="215">
        <f t="shared" si="10"/>
        <v>0</v>
      </c>
      <c r="AJ65" s="175">
        <f>COUNTIFS('เข้าร่วมพิธี+ไม่เข้า'!K:K,12,'เข้าร่วมพิธี+ไม่เข้า'!F:F,B65,'เข้าร่วมพิธี+ไม่เข้า'!L:L,"ประสงค์เข้าร่วมพิธีฯ")</f>
        <v>0</v>
      </c>
      <c r="AK65" s="175">
        <f>COUNTIFS('เข้าร่วมพิธี+ไม่เข้า'!K:K,12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AL65" s="215">
        <f t="shared" si="11"/>
        <v>0</v>
      </c>
      <c r="AM65" s="175">
        <f>COUNTIFS('เข้าร่วมพิธี+ไม่เข้า'!J:J,13,'เข้าร่วมพิธี+ไม่เข้า'!E:E,B65,'เข้าร่วมพิธี+ไม่เข้า'!L:L,"ประสงค์เข้าร่วมพิธีฯ")</f>
        <v>0</v>
      </c>
      <c r="AN65" s="175">
        <f>COUNTIFS('เข้าร่วมพิธี+ไม่เข้า'!J:J,13,'เข้าร่วมพิธี+ไม่เข้า'!E:E,B65,'เข้าร่วมพิธี+ไม่เข้า'!L:L,"ไม่ประสงค์เข้าร่วมพิธีฯ โดยจะติดต่อรับด้วยตนเอง")</f>
        <v>0</v>
      </c>
      <c r="AO65" s="215">
        <f t="shared" si="12"/>
        <v>0</v>
      </c>
      <c r="AP65" s="175">
        <f>COUNTIFS('เข้าร่วมพิธี+ไม่เข้า'!K:K,14,'เข้าร่วมพิธี+ไม่เข้า'!F:F,B65,'เข้าร่วมพิธี+ไม่เข้า'!L:L,"ประสงค์เข้าร่วมพิธีฯ")</f>
        <v>0</v>
      </c>
      <c r="AQ65" s="175">
        <f>COUNTIFS('เข้าร่วมพิธี+ไม่เข้า'!K:K,14,'เข้าร่วมพิธี+ไม่เข้า'!F:F,B65,'เข้าร่วมพิธี+ไม่เข้า'!L:L,"ไม่ประสงค์เข้าร่วมพิธีฯ โดยจะติดต่อรับด้วยตนเอง")</f>
        <v>0</v>
      </c>
      <c r="AR65" s="215">
        <f t="shared" si="13"/>
        <v>0</v>
      </c>
      <c r="AS65" s="226">
        <f t="shared" si="14"/>
        <v>2</v>
      </c>
    </row>
    <row r="66" spans="1:46" x14ac:dyDescent="0.55000000000000004">
      <c r="A66" s="164">
        <v>55</v>
      </c>
      <c r="B66" s="111" t="s">
        <v>1702</v>
      </c>
      <c r="C66" s="175">
        <f>COUNTIFS('เข้าร่วมพิธี+ไม่เข้า'!K:K,1,'เข้าร่วมพิธี+ไม่เข้า'!F:F,B66,'เข้าร่วมพิธี+ไม่เข้า'!L:L,"ประสงค์เข้าร่วมพิธีฯ")</f>
        <v>1</v>
      </c>
      <c r="D66" s="175">
        <f>COUNTIFS('เข้าร่วมพิธี+ไม่เข้า'!K:K,1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E66" s="215">
        <f t="shared" si="0"/>
        <v>1</v>
      </c>
      <c r="F66" s="175">
        <f>COUNTIFS('เข้าร่วมพิธี+ไม่เข้า'!K:K,2,'เข้าร่วมพิธี+ไม่เข้า'!F:F,B66,'เข้าร่วมพิธี+ไม่เข้า'!L:L,"ประสงค์เข้าร่วมพิธีฯ")</f>
        <v>1</v>
      </c>
      <c r="G66" s="175">
        <f>COUNTIFS('เข้าร่วมพิธี+ไม่เข้า'!K:K,2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H66" s="215">
        <f t="shared" si="1"/>
        <v>1</v>
      </c>
      <c r="I66" s="175">
        <f>COUNTIFS('เข้าร่วมพิธี+ไม่เข้า'!K:K,3,'เข้าร่วมพิธี+ไม่เข้า'!F:F,B66,'เข้าร่วมพิธี+ไม่เข้า'!L:L,"ประสงค์เข้าร่วมพิธีฯ")</f>
        <v>1</v>
      </c>
      <c r="J66" s="175">
        <f>COUNTIFS('เข้าร่วมพิธี+ไม่เข้า'!K:K,3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K66" s="215">
        <f t="shared" si="2"/>
        <v>1</v>
      </c>
      <c r="L66" s="175">
        <f>COUNTIFS('เข้าร่วมพิธี+ไม่เข้า'!K:K,4,'เข้าร่วมพิธี+ไม่เข้า'!F:F,B66,'เข้าร่วมพิธี+ไม่เข้า'!L:L,"ประสงค์เข้าร่วมพิธีฯ")</f>
        <v>3</v>
      </c>
      <c r="M66" s="175">
        <f>COUNTIFS('เข้าร่วมพิธี+ไม่เข้า'!K:K,4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N66" s="215">
        <f t="shared" si="3"/>
        <v>3</v>
      </c>
      <c r="O66" s="175">
        <f>COUNTIFS('เข้าร่วมพิธี+ไม่เข้า'!K:K,5,'เข้าร่วมพิธี+ไม่เข้า'!F:F,B66,'เข้าร่วมพิธี+ไม่เข้า'!L:L,"ประสงค์เข้าร่วมพิธีฯ")</f>
        <v>6</v>
      </c>
      <c r="P66" s="175">
        <f>COUNTIFS('เข้าร่วมพิธี+ไม่เข้า'!K:K,5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Q66" s="215">
        <f t="shared" si="4"/>
        <v>6</v>
      </c>
      <c r="R66" s="175">
        <f>COUNTIFS('เข้าร่วมพิธี+ไม่เข้า'!K:K,6,'เข้าร่วมพิธี+ไม่เข้า'!F:F,B66,'เข้าร่วมพิธี+ไม่เข้า'!L:L,"ประสงค์เข้าร่วมพิธีฯ")</f>
        <v>5</v>
      </c>
      <c r="S66" s="175">
        <f>COUNTIFS('เข้าร่วมพิธี+ไม่เข้า'!K:K,6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T66" s="215">
        <f t="shared" si="5"/>
        <v>5</v>
      </c>
      <c r="U66" s="176">
        <f>COUNTIFS('เข้าร่วมพิธี+ไม่เข้า'!K:K,7,'เข้าร่วมพิธี+ไม่เข้า'!F:F,B66,'เข้าร่วมพิธี+ไม่เข้า'!L:L,"ประสงค์เข้าร่วมพิธีฯ")</f>
        <v>0</v>
      </c>
      <c r="V66" s="176">
        <f>COUNTIFS('เข้าร่วมพิธี+ไม่เข้า'!K:K,7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W66" s="218">
        <f t="shared" si="6"/>
        <v>0</v>
      </c>
      <c r="X66" s="176">
        <f>COUNTIFS('เข้าร่วมพิธี+ไม่เข้า'!K:K,8,'เข้าร่วมพิธี+ไม่เข้า'!F:F,B66,'เข้าร่วมพิธี+ไม่เข้า'!L:L,"ประสงค์เข้าร่วมพิธีฯ")</f>
        <v>5</v>
      </c>
      <c r="Y66" s="176">
        <f>COUNTIFS('เข้าร่วมพิธี+ไม่เข้า'!K:K,8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Z66" s="218">
        <f t="shared" si="7"/>
        <v>5</v>
      </c>
      <c r="AA66" s="175">
        <f>COUNTIFS('เข้าร่วมพิธี+ไม่เข้า'!K:K,9,'เข้าร่วมพิธี+ไม่เข้า'!F:F,B66,'เข้าร่วมพิธี+ไม่เข้า'!L:L,"ประสงค์เข้าร่วมพิธีฯ")</f>
        <v>0</v>
      </c>
      <c r="AB66" s="175">
        <f>COUNTIFS('เข้าร่วมพิธี+ไม่เข้า'!K:K,9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AC66" s="215">
        <f t="shared" si="8"/>
        <v>0</v>
      </c>
      <c r="AD66" s="175">
        <f>COUNTIFS('เข้าร่วมพิธี+ไม่เข้า'!L:L,10,'เข้าร่วมพิธี+ไม่เข้า'!G:G,B66,'เข้าร่วมพิธี+ไม่เข้า'!L:L,"ประสงค์เข้าร่วมพิธีฯ")</f>
        <v>0</v>
      </c>
      <c r="AE66" s="175">
        <f>COUNTIFS('เข้าร่วมพิธี+ไม่เข้า'!L:L,10,'เข้าร่วมพิธี+ไม่เข้า'!G:G,B66,'เข้าร่วมพิธี+ไม่เข้า'!L:L,"ไม่ประสงค์เข้าร่วมพิธีฯ โดยจะติดต่อรับด้วยตนเอง")</f>
        <v>0</v>
      </c>
      <c r="AF66" s="215">
        <f t="shared" si="9"/>
        <v>0</v>
      </c>
      <c r="AG66" s="175">
        <f>COUNTIFS('เข้าร่วมพิธี+ไม่เข้า'!K:K,11,'เข้าร่วมพิธี+ไม่เข้า'!F:F,B66,'เข้าร่วมพิธี+ไม่เข้า'!L:L,"ประสงค์เข้าร่วมพิธีฯ")</f>
        <v>0</v>
      </c>
      <c r="AH66" s="175">
        <f>COUNTIFS('เข้าร่วมพิธี+ไม่เข้า'!K:K,11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AI66" s="215">
        <f t="shared" si="10"/>
        <v>0</v>
      </c>
      <c r="AJ66" s="175">
        <f>COUNTIFS('เข้าร่วมพิธี+ไม่เข้า'!K:K,12,'เข้าร่วมพิธี+ไม่เข้า'!F:F,B66,'เข้าร่วมพิธี+ไม่เข้า'!L:L,"ประสงค์เข้าร่วมพิธีฯ")</f>
        <v>0</v>
      </c>
      <c r="AK66" s="175">
        <f>COUNTIFS('เข้าร่วมพิธี+ไม่เข้า'!K:K,12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AL66" s="215">
        <f t="shared" si="11"/>
        <v>0</v>
      </c>
      <c r="AM66" s="175">
        <f>COUNTIFS('เข้าร่วมพิธี+ไม่เข้า'!J:J,13,'เข้าร่วมพิธี+ไม่เข้า'!E:E,B66,'เข้าร่วมพิธี+ไม่เข้า'!L:L,"ประสงค์เข้าร่วมพิธีฯ")</f>
        <v>0</v>
      </c>
      <c r="AN66" s="175">
        <f>COUNTIFS('เข้าร่วมพิธี+ไม่เข้า'!J:J,13,'เข้าร่วมพิธี+ไม่เข้า'!E:E,B66,'เข้าร่วมพิธี+ไม่เข้า'!L:L,"ไม่ประสงค์เข้าร่วมพิธีฯ โดยจะติดต่อรับด้วยตนเอง")</f>
        <v>0</v>
      </c>
      <c r="AO66" s="215">
        <f t="shared" si="12"/>
        <v>0</v>
      </c>
      <c r="AP66" s="175">
        <f>COUNTIFS('เข้าร่วมพิธี+ไม่เข้า'!K:K,14,'เข้าร่วมพิธี+ไม่เข้า'!F:F,B66,'เข้าร่วมพิธี+ไม่เข้า'!L:L,"ประสงค์เข้าร่วมพิธีฯ")</f>
        <v>0</v>
      </c>
      <c r="AQ66" s="175">
        <f>COUNTIFS('เข้าร่วมพิธี+ไม่เข้า'!K:K,14,'เข้าร่วมพิธี+ไม่เข้า'!F:F,B66,'เข้าร่วมพิธี+ไม่เข้า'!L:L,"ไม่ประสงค์เข้าร่วมพิธีฯ โดยจะติดต่อรับด้วยตนเอง")</f>
        <v>0</v>
      </c>
      <c r="AR66" s="215">
        <f t="shared" si="13"/>
        <v>0</v>
      </c>
      <c r="AS66" s="226">
        <f t="shared" si="14"/>
        <v>22</v>
      </c>
    </row>
    <row r="67" spans="1:46" x14ac:dyDescent="0.55000000000000004">
      <c r="A67" s="164">
        <v>56</v>
      </c>
      <c r="B67" s="111" t="s">
        <v>1705</v>
      </c>
      <c r="C67" s="175">
        <f>COUNTIFS('เข้าร่วมพิธี+ไม่เข้า'!K:K,1,'เข้าร่วมพิธี+ไม่เข้า'!F:F,B67,'เข้าร่วมพิธี+ไม่เข้า'!L:L,"ประสงค์เข้าร่วมพิธีฯ")</f>
        <v>0</v>
      </c>
      <c r="D67" s="175">
        <f>COUNTIFS('เข้าร่วมพิธี+ไม่เข้า'!K:K,1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E67" s="215">
        <f t="shared" si="0"/>
        <v>0</v>
      </c>
      <c r="F67" s="175">
        <f>COUNTIFS('เข้าร่วมพิธี+ไม่เข้า'!K:K,2,'เข้าร่วมพิธี+ไม่เข้า'!F:F,B67,'เข้าร่วมพิธี+ไม่เข้า'!L:L,"ประสงค์เข้าร่วมพิธีฯ")</f>
        <v>1</v>
      </c>
      <c r="G67" s="175">
        <f>COUNTIFS('เข้าร่วมพิธี+ไม่เข้า'!K:K,2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H67" s="215">
        <f t="shared" si="1"/>
        <v>1</v>
      </c>
      <c r="I67" s="175">
        <f>COUNTIFS('เข้าร่วมพิธี+ไม่เข้า'!K:K,3,'เข้าร่วมพิธี+ไม่เข้า'!F:F,B67,'เข้าร่วมพิธี+ไม่เข้า'!L:L,"ประสงค์เข้าร่วมพิธีฯ")</f>
        <v>1</v>
      </c>
      <c r="J67" s="175">
        <f>COUNTIFS('เข้าร่วมพิธี+ไม่เข้า'!K:K,3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K67" s="215">
        <f t="shared" si="2"/>
        <v>1</v>
      </c>
      <c r="L67" s="175">
        <f>COUNTIFS('เข้าร่วมพิธี+ไม่เข้า'!K:K,4,'เข้าร่วมพิธี+ไม่เข้า'!F:F,B67,'เข้าร่วมพิธี+ไม่เข้า'!L:L,"ประสงค์เข้าร่วมพิธีฯ")</f>
        <v>0</v>
      </c>
      <c r="M67" s="175">
        <f>COUNTIFS('เข้าร่วมพิธี+ไม่เข้า'!K:K,4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N67" s="215">
        <f t="shared" si="3"/>
        <v>0</v>
      </c>
      <c r="O67" s="175">
        <f>COUNTIFS('เข้าร่วมพิธี+ไม่เข้า'!K:K,5,'เข้าร่วมพิธี+ไม่เข้า'!F:F,B67,'เข้าร่วมพิธี+ไม่เข้า'!L:L,"ประสงค์เข้าร่วมพิธีฯ")</f>
        <v>2</v>
      </c>
      <c r="P67" s="175">
        <f>COUNTIFS('เข้าร่วมพิธี+ไม่เข้า'!K:K,5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Q67" s="215">
        <f t="shared" si="4"/>
        <v>2</v>
      </c>
      <c r="R67" s="175">
        <f>COUNTIFS('เข้าร่วมพิธี+ไม่เข้า'!K:K,6,'เข้าร่วมพิธี+ไม่เข้า'!F:F,B67,'เข้าร่วมพิธี+ไม่เข้า'!L:L,"ประสงค์เข้าร่วมพิธีฯ")</f>
        <v>6</v>
      </c>
      <c r="S67" s="175">
        <f>COUNTIFS('เข้าร่วมพิธี+ไม่เข้า'!K:K,6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T67" s="215">
        <f t="shared" si="5"/>
        <v>6</v>
      </c>
      <c r="U67" s="176">
        <f>COUNTIFS('เข้าร่วมพิธี+ไม่เข้า'!K:K,7,'เข้าร่วมพิธี+ไม่เข้า'!F:F,B67,'เข้าร่วมพิธี+ไม่เข้า'!L:L,"ประสงค์เข้าร่วมพิธีฯ")</f>
        <v>1</v>
      </c>
      <c r="V67" s="176">
        <f>COUNTIFS('เข้าร่วมพิธี+ไม่เข้า'!K:K,7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W67" s="218">
        <f t="shared" si="6"/>
        <v>1</v>
      </c>
      <c r="X67" s="176">
        <f>COUNTIFS('เข้าร่วมพิธี+ไม่เข้า'!K:K,8,'เข้าร่วมพิธี+ไม่เข้า'!F:F,B67,'เข้าร่วมพิธี+ไม่เข้า'!L:L,"ประสงค์เข้าร่วมพิธีฯ")</f>
        <v>0</v>
      </c>
      <c r="Y67" s="176">
        <f>COUNTIFS('เข้าร่วมพิธี+ไม่เข้า'!K:K,8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Z67" s="218">
        <f t="shared" si="7"/>
        <v>0</v>
      </c>
      <c r="AA67" s="175">
        <f>COUNTIFS('เข้าร่วมพิธี+ไม่เข้า'!K:K,9,'เข้าร่วมพิธี+ไม่เข้า'!F:F,B67,'เข้าร่วมพิธี+ไม่เข้า'!L:L,"ประสงค์เข้าร่วมพิธีฯ")</f>
        <v>0</v>
      </c>
      <c r="AB67" s="175">
        <f>COUNTIFS('เข้าร่วมพิธี+ไม่เข้า'!K:K,9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AC67" s="215">
        <f t="shared" si="8"/>
        <v>0</v>
      </c>
      <c r="AD67" s="175">
        <f>COUNTIFS('เข้าร่วมพิธี+ไม่เข้า'!L:L,10,'เข้าร่วมพิธี+ไม่เข้า'!G:G,B67,'เข้าร่วมพิธี+ไม่เข้า'!L:L,"ประสงค์เข้าร่วมพิธีฯ")</f>
        <v>0</v>
      </c>
      <c r="AE67" s="175">
        <f>COUNTIFS('เข้าร่วมพิธี+ไม่เข้า'!L:L,10,'เข้าร่วมพิธี+ไม่เข้า'!G:G,B67,'เข้าร่วมพิธี+ไม่เข้า'!L:L,"ไม่ประสงค์เข้าร่วมพิธีฯ โดยจะติดต่อรับด้วยตนเอง")</f>
        <v>0</v>
      </c>
      <c r="AF67" s="215">
        <f t="shared" si="9"/>
        <v>0</v>
      </c>
      <c r="AG67" s="175">
        <f>COUNTIFS('เข้าร่วมพิธี+ไม่เข้า'!K:K,11,'เข้าร่วมพิธี+ไม่เข้า'!F:F,B67,'เข้าร่วมพิธี+ไม่เข้า'!L:L,"ประสงค์เข้าร่วมพิธีฯ")</f>
        <v>0</v>
      </c>
      <c r="AH67" s="175">
        <f>COUNTIFS('เข้าร่วมพิธี+ไม่เข้า'!K:K,11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AI67" s="215">
        <f t="shared" si="10"/>
        <v>0</v>
      </c>
      <c r="AJ67" s="175">
        <f>COUNTIFS('เข้าร่วมพิธี+ไม่เข้า'!K:K,12,'เข้าร่วมพิธี+ไม่เข้า'!F:F,B67,'เข้าร่วมพิธี+ไม่เข้า'!L:L,"ประสงค์เข้าร่วมพิธีฯ")</f>
        <v>0</v>
      </c>
      <c r="AK67" s="175">
        <f>COUNTIFS('เข้าร่วมพิธี+ไม่เข้า'!K:K,12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AL67" s="215">
        <f t="shared" si="11"/>
        <v>0</v>
      </c>
      <c r="AM67" s="175">
        <f>COUNTIFS('เข้าร่วมพิธี+ไม่เข้า'!J:J,13,'เข้าร่วมพิธี+ไม่เข้า'!E:E,B67,'เข้าร่วมพิธี+ไม่เข้า'!L:L,"ประสงค์เข้าร่วมพิธีฯ")</f>
        <v>0</v>
      </c>
      <c r="AN67" s="175">
        <f>COUNTIFS('เข้าร่วมพิธี+ไม่เข้า'!J:J,13,'เข้าร่วมพิธี+ไม่เข้า'!E:E,B67,'เข้าร่วมพิธี+ไม่เข้า'!L:L,"ไม่ประสงค์เข้าร่วมพิธีฯ โดยจะติดต่อรับด้วยตนเอง")</f>
        <v>0</v>
      </c>
      <c r="AO67" s="215">
        <f t="shared" si="12"/>
        <v>0</v>
      </c>
      <c r="AP67" s="175">
        <f>COUNTIFS('เข้าร่วมพิธี+ไม่เข้า'!K:K,14,'เข้าร่วมพิธี+ไม่เข้า'!F:F,B67,'เข้าร่วมพิธี+ไม่เข้า'!L:L,"ประสงค์เข้าร่วมพิธีฯ")</f>
        <v>0</v>
      </c>
      <c r="AQ67" s="175">
        <f>COUNTIFS('เข้าร่วมพิธี+ไม่เข้า'!K:K,14,'เข้าร่วมพิธี+ไม่เข้า'!F:F,B67,'เข้าร่วมพิธี+ไม่เข้า'!L:L,"ไม่ประสงค์เข้าร่วมพิธีฯ โดยจะติดต่อรับด้วยตนเอง")</f>
        <v>0</v>
      </c>
      <c r="AR67" s="215">
        <f t="shared" si="13"/>
        <v>0</v>
      </c>
      <c r="AS67" s="226">
        <f t="shared" si="14"/>
        <v>11</v>
      </c>
    </row>
    <row r="68" spans="1:46" x14ac:dyDescent="0.55000000000000004">
      <c r="A68" s="164">
        <v>57</v>
      </c>
      <c r="B68" s="111" t="s">
        <v>1708</v>
      </c>
      <c r="C68" s="175">
        <f>COUNTIFS('เข้าร่วมพิธี+ไม่เข้า'!K:K,1,'เข้าร่วมพิธี+ไม่เข้า'!F:F,B68,'เข้าร่วมพิธี+ไม่เข้า'!L:L,"ประสงค์เข้าร่วมพิธีฯ")</f>
        <v>3</v>
      </c>
      <c r="D68" s="175">
        <f>COUNTIFS('เข้าร่วมพิธี+ไม่เข้า'!K:K,1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E68" s="215">
        <f t="shared" si="0"/>
        <v>3</v>
      </c>
      <c r="F68" s="175">
        <f>COUNTIFS('เข้าร่วมพิธี+ไม่เข้า'!K:K,2,'เข้าร่วมพิธี+ไม่เข้า'!F:F,B68,'เข้าร่วมพิธี+ไม่เข้า'!L:L,"ประสงค์เข้าร่วมพิธีฯ")</f>
        <v>0</v>
      </c>
      <c r="G68" s="175">
        <f>COUNTIFS('เข้าร่วมพิธี+ไม่เข้า'!K:K,2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H68" s="215">
        <f t="shared" si="1"/>
        <v>0</v>
      </c>
      <c r="I68" s="175">
        <f>COUNTIFS('เข้าร่วมพิธี+ไม่เข้า'!K:K,3,'เข้าร่วมพิธี+ไม่เข้า'!F:F,B68,'เข้าร่วมพิธี+ไม่เข้า'!L:L,"ประสงค์เข้าร่วมพิธีฯ")</f>
        <v>0</v>
      </c>
      <c r="J68" s="175">
        <f>COUNTIFS('เข้าร่วมพิธี+ไม่เข้า'!K:K,3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K68" s="215">
        <f t="shared" si="2"/>
        <v>0</v>
      </c>
      <c r="L68" s="175">
        <f>COUNTIFS('เข้าร่วมพิธี+ไม่เข้า'!K:K,4,'เข้าร่วมพิธี+ไม่เข้า'!F:F,B68,'เข้าร่วมพิธี+ไม่เข้า'!L:L,"ประสงค์เข้าร่วมพิธีฯ")</f>
        <v>0</v>
      </c>
      <c r="M68" s="175">
        <f>COUNTIFS('เข้าร่วมพิธี+ไม่เข้า'!K:K,4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N68" s="215">
        <f t="shared" si="3"/>
        <v>0</v>
      </c>
      <c r="O68" s="175">
        <f>COUNTIFS('เข้าร่วมพิธี+ไม่เข้า'!K:K,5,'เข้าร่วมพิธี+ไม่เข้า'!F:F,B68,'เข้าร่วมพิธี+ไม่เข้า'!L:L,"ประสงค์เข้าร่วมพิธีฯ")</f>
        <v>1</v>
      </c>
      <c r="P68" s="175">
        <f>COUNTIFS('เข้าร่วมพิธี+ไม่เข้า'!K:K,5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Q68" s="215">
        <f t="shared" si="4"/>
        <v>1</v>
      </c>
      <c r="R68" s="175">
        <f>COUNTIFS('เข้าร่วมพิธี+ไม่เข้า'!K:K,6,'เข้าร่วมพิธี+ไม่เข้า'!F:F,B68,'เข้าร่วมพิธี+ไม่เข้า'!L:L,"ประสงค์เข้าร่วมพิธีฯ")</f>
        <v>1</v>
      </c>
      <c r="S68" s="175">
        <f>COUNTIFS('เข้าร่วมพิธี+ไม่เข้า'!K:K,6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T68" s="215">
        <f t="shared" si="5"/>
        <v>1</v>
      </c>
      <c r="U68" s="176">
        <f>COUNTIFS('เข้าร่วมพิธี+ไม่เข้า'!K:K,7,'เข้าร่วมพิธี+ไม่เข้า'!F:F,B68,'เข้าร่วมพิธี+ไม่เข้า'!L:L,"ประสงค์เข้าร่วมพิธีฯ")</f>
        <v>0</v>
      </c>
      <c r="V68" s="176">
        <f>COUNTIFS('เข้าร่วมพิธี+ไม่เข้า'!K:K,7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W68" s="218">
        <f t="shared" si="6"/>
        <v>0</v>
      </c>
      <c r="X68" s="176">
        <f>COUNTIFS('เข้าร่วมพิธี+ไม่เข้า'!K:K,8,'เข้าร่วมพิธี+ไม่เข้า'!F:F,B68,'เข้าร่วมพิธี+ไม่เข้า'!L:L,"ประสงค์เข้าร่วมพิธีฯ")</f>
        <v>0</v>
      </c>
      <c r="Y68" s="176">
        <f>COUNTIFS('เข้าร่วมพิธี+ไม่เข้า'!K:K,8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Z68" s="218">
        <f t="shared" si="7"/>
        <v>0</v>
      </c>
      <c r="AA68" s="175">
        <f>COUNTIFS('เข้าร่วมพิธี+ไม่เข้า'!K:K,9,'เข้าร่วมพิธี+ไม่เข้า'!F:F,B68,'เข้าร่วมพิธี+ไม่เข้า'!L:L,"ประสงค์เข้าร่วมพิธีฯ")</f>
        <v>0</v>
      </c>
      <c r="AB68" s="175">
        <f>COUNTIFS('เข้าร่วมพิธี+ไม่เข้า'!K:K,9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AC68" s="215">
        <f t="shared" si="8"/>
        <v>0</v>
      </c>
      <c r="AD68" s="175">
        <f>COUNTIFS('เข้าร่วมพิธี+ไม่เข้า'!L:L,10,'เข้าร่วมพิธี+ไม่เข้า'!G:G,B68,'เข้าร่วมพิธี+ไม่เข้า'!L:L,"ประสงค์เข้าร่วมพิธีฯ")</f>
        <v>0</v>
      </c>
      <c r="AE68" s="175">
        <f>COUNTIFS('เข้าร่วมพิธี+ไม่เข้า'!L:L,10,'เข้าร่วมพิธี+ไม่เข้า'!G:G,B68,'เข้าร่วมพิธี+ไม่เข้า'!L:L,"ไม่ประสงค์เข้าร่วมพิธีฯ โดยจะติดต่อรับด้วยตนเอง")</f>
        <v>0</v>
      </c>
      <c r="AF68" s="215">
        <f t="shared" si="9"/>
        <v>0</v>
      </c>
      <c r="AG68" s="175">
        <f>COUNTIFS('เข้าร่วมพิธี+ไม่เข้า'!K:K,11,'เข้าร่วมพิธี+ไม่เข้า'!F:F,B68,'เข้าร่วมพิธี+ไม่เข้า'!L:L,"ประสงค์เข้าร่วมพิธีฯ")</f>
        <v>0</v>
      </c>
      <c r="AH68" s="175">
        <f>COUNTIFS('เข้าร่วมพิธี+ไม่เข้า'!K:K,11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AI68" s="215">
        <f t="shared" si="10"/>
        <v>0</v>
      </c>
      <c r="AJ68" s="175">
        <f>COUNTIFS('เข้าร่วมพิธี+ไม่เข้า'!K:K,12,'เข้าร่วมพิธี+ไม่เข้า'!F:F,B68,'เข้าร่วมพิธี+ไม่เข้า'!L:L,"ประสงค์เข้าร่วมพิธีฯ")</f>
        <v>0</v>
      </c>
      <c r="AK68" s="175">
        <f>COUNTIFS('เข้าร่วมพิธี+ไม่เข้า'!K:K,12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AL68" s="215">
        <f t="shared" si="11"/>
        <v>0</v>
      </c>
      <c r="AM68" s="175">
        <f>COUNTIFS('เข้าร่วมพิธี+ไม่เข้า'!J:J,13,'เข้าร่วมพิธี+ไม่เข้า'!E:E,B68,'เข้าร่วมพิธี+ไม่เข้า'!L:L,"ประสงค์เข้าร่วมพิธีฯ")</f>
        <v>0</v>
      </c>
      <c r="AN68" s="175">
        <f>COUNTIFS('เข้าร่วมพิธี+ไม่เข้า'!J:J,13,'เข้าร่วมพิธี+ไม่เข้า'!E:E,B68,'เข้าร่วมพิธี+ไม่เข้า'!L:L,"ไม่ประสงค์เข้าร่วมพิธีฯ โดยจะติดต่อรับด้วยตนเอง")</f>
        <v>0</v>
      </c>
      <c r="AO68" s="215">
        <f t="shared" si="12"/>
        <v>0</v>
      </c>
      <c r="AP68" s="175">
        <f>COUNTIFS('เข้าร่วมพิธี+ไม่เข้า'!K:K,14,'เข้าร่วมพิธี+ไม่เข้า'!F:F,B68,'เข้าร่วมพิธี+ไม่เข้า'!L:L,"ประสงค์เข้าร่วมพิธีฯ")</f>
        <v>0</v>
      </c>
      <c r="AQ68" s="175">
        <f>COUNTIFS('เข้าร่วมพิธี+ไม่เข้า'!K:K,14,'เข้าร่วมพิธี+ไม่เข้า'!F:F,B68,'เข้าร่วมพิธี+ไม่เข้า'!L:L,"ไม่ประสงค์เข้าร่วมพิธีฯ โดยจะติดต่อรับด้วยตนเอง")</f>
        <v>0</v>
      </c>
      <c r="AR68" s="215">
        <f t="shared" si="13"/>
        <v>0</v>
      </c>
      <c r="AS68" s="226">
        <f t="shared" si="14"/>
        <v>5</v>
      </c>
    </row>
    <row r="69" spans="1:46" s="237" customFormat="1" ht="24.75" thickBot="1" x14ac:dyDescent="0.6">
      <c r="A69" s="219"/>
      <c r="B69" s="220" t="s">
        <v>1886</v>
      </c>
      <c r="C69" s="216">
        <f t="shared" ref="C69:AR69" si="19">SUM(C58:C68)</f>
        <v>8</v>
      </c>
      <c r="D69" s="216">
        <f t="shared" si="19"/>
        <v>0</v>
      </c>
      <c r="E69" s="216">
        <f t="shared" si="19"/>
        <v>8</v>
      </c>
      <c r="F69" s="216">
        <f t="shared" si="19"/>
        <v>9</v>
      </c>
      <c r="G69" s="216">
        <f t="shared" si="19"/>
        <v>0</v>
      </c>
      <c r="H69" s="216">
        <f t="shared" si="19"/>
        <v>9</v>
      </c>
      <c r="I69" s="216">
        <f t="shared" si="19"/>
        <v>6</v>
      </c>
      <c r="J69" s="216">
        <f t="shared" si="19"/>
        <v>0</v>
      </c>
      <c r="K69" s="216">
        <f t="shared" si="19"/>
        <v>6</v>
      </c>
      <c r="L69" s="216">
        <f t="shared" si="19"/>
        <v>12</v>
      </c>
      <c r="M69" s="216">
        <f t="shared" si="19"/>
        <v>0</v>
      </c>
      <c r="N69" s="216">
        <f t="shared" si="19"/>
        <v>12</v>
      </c>
      <c r="O69" s="216">
        <f t="shared" si="19"/>
        <v>25</v>
      </c>
      <c r="P69" s="216">
        <f t="shared" si="19"/>
        <v>0</v>
      </c>
      <c r="Q69" s="216">
        <f t="shared" si="19"/>
        <v>25</v>
      </c>
      <c r="R69" s="216">
        <f t="shared" si="19"/>
        <v>50</v>
      </c>
      <c r="S69" s="216">
        <f t="shared" si="19"/>
        <v>0</v>
      </c>
      <c r="T69" s="216">
        <f t="shared" si="19"/>
        <v>50</v>
      </c>
      <c r="U69" s="216">
        <f t="shared" si="19"/>
        <v>7</v>
      </c>
      <c r="V69" s="216">
        <f t="shared" si="19"/>
        <v>0</v>
      </c>
      <c r="W69" s="216">
        <f t="shared" si="19"/>
        <v>7</v>
      </c>
      <c r="X69" s="216">
        <f t="shared" si="19"/>
        <v>30</v>
      </c>
      <c r="Y69" s="216">
        <f t="shared" si="19"/>
        <v>0</v>
      </c>
      <c r="Z69" s="216">
        <f t="shared" si="19"/>
        <v>30</v>
      </c>
      <c r="AA69" s="216">
        <f t="shared" si="19"/>
        <v>0</v>
      </c>
      <c r="AB69" s="216">
        <f t="shared" si="19"/>
        <v>0</v>
      </c>
      <c r="AC69" s="216">
        <f t="shared" si="19"/>
        <v>0</v>
      </c>
      <c r="AD69" s="216">
        <f t="shared" si="19"/>
        <v>0</v>
      </c>
      <c r="AE69" s="216">
        <f t="shared" si="19"/>
        <v>0</v>
      </c>
      <c r="AF69" s="216">
        <f t="shared" si="19"/>
        <v>0</v>
      </c>
      <c r="AG69" s="216">
        <f t="shared" si="19"/>
        <v>1</v>
      </c>
      <c r="AH69" s="216">
        <f t="shared" si="19"/>
        <v>0</v>
      </c>
      <c r="AI69" s="216">
        <f t="shared" si="19"/>
        <v>1</v>
      </c>
      <c r="AJ69" s="216">
        <f t="shared" si="19"/>
        <v>0</v>
      </c>
      <c r="AK69" s="216">
        <f t="shared" si="19"/>
        <v>0</v>
      </c>
      <c r="AL69" s="216">
        <f t="shared" si="19"/>
        <v>0</v>
      </c>
      <c r="AM69" s="216">
        <f t="shared" si="19"/>
        <v>0</v>
      </c>
      <c r="AN69" s="216">
        <f t="shared" si="19"/>
        <v>0</v>
      </c>
      <c r="AO69" s="216">
        <f t="shared" si="19"/>
        <v>0</v>
      </c>
      <c r="AP69" s="216">
        <f t="shared" si="19"/>
        <v>0</v>
      </c>
      <c r="AQ69" s="216">
        <f t="shared" si="19"/>
        <v>0</v>
      </c>
      <c r="AR69" s="216">
        <f t="shared" si="19"/>
        <v>0</v>
      </c>
      <c r="AS69" s="227">
        <f>SUM(AS58:AS68)</f>
        <v>148</v>
      </c>
      <c r="AT69" s="234"/>
    </row>
    <row r="70" spans="1:46" ht="24.75" thickTop="1" x14ac:dyDescent="0.55000000000000004">
      <c r="A70" s="114">
        <v>58</v>
      </c>
      <c r="B70" s="115" t="s">
        <v>1711</v>
      </c>
      <c r="C70" s="179">
        <f>COUNTIFS('เข้าร่วมพิธี+ไม่เข้า'!K:K,1,'เข้าร่วมพิธี+ไม่เข้า'!F:F,B70,'เข้าร่วมพิธี+ไม่เข้า'!L:L,"ประสงค์เข้าร่วมพิธีฯ")</f>
        <v>0</v>
      </c>
      <c r="D70" s="179">
        <f>COUNTIFS('เข้าร่วมพิธี+ไม่เข้า'!K:K,1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E70" s="224">
        <f t="shared" si="0"/>
        <v>0</v>
      </c>
      <c r="F70" s="179">
        <f>COUNTIFS('เข้าร่วมพิธี+ไม่เข้า'!K:K,2,'เข้าร่วมพิธี+ไม่เข้า'!F:F,B70,'เข้าร่วมพิธี+ไม่เข้า'!L:L,"ประสงค์เข้าร่วมพิธีฯ")</f>
        <v>3</v>
      </c>
      <c r="G70" s="179">
        <f>COUNTIFS('เข้าร่วมพิธี+ไม่เข้า'!K:K,2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H70" s="224">
        <f t="shared" si="1"/>
        <v>3</v>
      </c>
      <c r="I70" s="179">
        <f>COUNTIFS('เข้าร่วมพิธี+ไม่เข้า'!K:K,3,'เข้าร่วมพิธี+ไม่เข้า'!F:F,B70,'เข้าร่วมพิธี+ไม่เข้า'!L:L,"ประสงค์เข้าร่วมพิธีฯ")</f>
        <v>0</v>
      </c>
      <c r="J70" s="179">
        <f>COUNTIFS('เข้าร่วมพิธี+ไม่เข้า'!K:K,3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K70" s="224">
        <f t="shared" si="2"/>
        <v>0</v>
      </c>
      <c r="L70" s="179">
        <f>COUNTIFS('เข้าร่วมพิธี+ไม่เข้า'!K:K,4,'เข้าร่วมพิธี+ไม่เข้า'!F:F,B70,'เข้าร่วมพิธี+ไม่เข้า'!L:L,"ประสงค์เข้าร่วมพิธีฯ")</f>
        <v>2</v>
      </c>
      <c r="M70" s="179">
        <f>COUNTIFS('เข้าร่วมพิธี+ไม่เข้า'!K:K,4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N70" s="224">
        <f t="shared" si="3"/>
        <v>2</v>
      </c>
      <c r="O70" s="179">
        <f>COUNTIFS('เข้าร่วมพิธี+ไม่เข้า'!K:K,5,'เข้าร่วมพิธี+ไม่เข้า'!F:F,B70,'เข้าร่วมพิธี+ไม่เข้า'!L:L,"ประสงค์เข้าร่วมพิธีฯ")</f>
        <v>5</v>
      </c>
      <c r="P70" s="179">
        <f>COUNTIFS('เข้าร่วมพิธี+ไม่เข้า'!K:K,5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Q70" s="224">
        <f t="shared" si="4"/>
        <v>5</v>
      </c>
      <c r="R70" s="179">
        <f>COUNTIFS('เข้าร่วมพิธี+ไม่เข้า'!K:K,6,'เข้าร่วมพิธี+ไม่เข้า'!F:F,B70,'เข้าร่วมพิธี+ไม่เข้า'!L:L,"ประสงค์เข้าร่วมพิธีฯ")</f>
        <v>8</v>
      </c>
      <c r="S70" s="179">
        <f>COUNTIFS('เข้าร่วมพิธี+ไม่เข้า'!K:K,6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T70" s="224">
        <f t="shared" si="5"/>
        <v>8</v>
      </c>
      <c r="U70" s="180">
        <f>COUNTIFS('เข้าร่วมพิธี+ไม่เข้า'!K:K,7,'เข้าร่วมพิธี+ไม่เข้า'!F:F,B70,'เข้าร่วมพิธี+ไม่เข้า'!L:L,"ประสงค์เข้าร่วมพิธีฯ")</f>
        <v>0</v>
      </c>
      <c r="V70" s="180">
        <f>COUNTIFS('เข้าร่วมพิธี+ไม่เข้า'!K:K,7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W70" s="225">
        <f t="shared" si="6"/>
        <v>0</v>
      </c>
      <c r="X70" s="180">
        <f>COUNTIFS('เข้าร่วมพิธี+ไม่เข้า'!K:K,8,'เข้าร่วมพิธี+ไม่เข้า'!F:F,B70,'เข้าร่วมพิธี+ไม่เข้า'!L:L,"ประสงค์เข้าร่วมพิธีฯ")</f>
        <v>2</v>
      </c>
      <c r="Y70" s="180">
        <f>COUNTIFS('เข้าร่วมพิธี+ไม่เข้า'!K:K,8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Z70" s="225">
        <f t="shared" si="7"/>
        <v>2</v>
      </c>
      <c r="AA70" s="179">
        <f>COUNTIFS('เข้าร่วมพิธี+ไม่เข้า'!K:K,9,'เข้าร่วมพิธี+ไม่เข้า'!F:F,B70,'เข้าร่วมพิธี+ไม่เข้า'!L:L,"ประสงค์เข้าร่วมพิธีฯ")</f>
        <v>0</v>
      </c>
      <c r="AB70" s="179">
        <f>COUNTIFS('เข้าร่วมพิธี+ไม่เข้า'!K:K,9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AC70" s="224">
        <f t="shared" si="8"/>
        <v>0</v>
      </c>
      <c r="AD70" s="179">
        <f>COUNTIFS('เข้าร่วมพิธี+ไม่เข้า'!L:L,10,'เข้าร่วมพิธี+ไม่เข้า'!G:G,B70,'เข้าร่วมพิธี+ไม่เข้า'!L:L,"ประสงค์เข้าร่วมพิธีฯ")</f>
        <v>0</v>
      </c>
      <c r="AE70" s="179">
        <f>COUNTIFS('เข้าร่วมพิธี+ไม่เข้า'!L:L,10,'เข้าร่วมพิธี+ไม่เข้า'!G:G,B70,'เข้าร่วมพิธี+ไม่เข้า'!L:L,"ไม่ประสงค์เข้าร่วมพิธีฯ โดยจะติดต่อรับด้วยตนเอง")</f>
        <v>0</v>
      </c>
      <c r="AF70" s="224">
        <f t="shared" si="9"/>
        <v>0</v>
      </c>
      <c r="AG70" s="179">
        <f>COUNTIFS('เข้าร่วมพิธี+ไม่เข้า'!K:K,11,'เข้าร่วมพิธี+ไม่เข้า'!F:F,B70,'เข้าร่วมพิธี+ไม่เข้า'!L:L,"ประสงค์เข้าร่วมพิธีฯ")</f>
        <v>0</v>
      </c>
      <c r="AH70" s="179">
        <f>COUNTIFS('เข้าร่วมพิธี+ไม่เข้า'!K:K,11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AI70" s="224">
        <f t="shared" si="10"/>
        <v>0</v>
      </c>
      <c r="AJ70" s="179">
        <f>COUNTIFS('เข้าร่วมพิธี+ไม่เข้า'!K:K,12,'เข้าร่วมพิธี+ไม่เข้า'!F:F,B70,'เข้าร่วมพิธี+ไม่เข้า'!L:L,"ประสงค์เข้าร่วมพิธีฯ")</f>
        <v>0</v>
      </c>
      <c r="AK70" s="179">
        <f>COUNTIFS('เข้าร่วมพิธี+ไม่เข้า'!K:K,12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AL70" s="224">
        <f t="shared" si="11"/>
        <v>0</v>
      </c>
      <c r="AM70" s="179">
        <f>COUNTIFS('เข้าร่วมพิธี+ไม่เข้า'!J:J,13,'เข้าร่วมพิธี+ไม่เข้า'!E:E,B70,'เข้าร่วมพิธี+ไม่เข้า'!L:L,"ประสงค์เข้าร่วมพิธีฯ")</f>
        <v>0</v>
      </c>
      <c r="AN70" s="179">
        <f>COUNTIFS('เข้าร่วมพิธี+ไม่เข้า'!J:J,13,'เข้าร่วมพิธี+ไม่เข้า'!E:E,B70,'เข้าร่วมพิธี+ไม่เข้า'!L:L,"ไม่ประสงค์เข้าร่วมพิธีฯ โดยจะติดต่อรับด้วยตนเอง")</f>
        <v>0</v>
      </c>
      <c r="AO70" s="224">
        <f t="shared" si="12"/>
        <v>0</v>
      </c>
      <c r="AP70" s="179">
        <f>COUNTIFS('เข้าร่วมพิธี+ไม่เข้า'!K:K,14,'เข้าร่วมพิธี+ไม่เข้า'!F:F,B70,'เข้าร่วมพิธี+ไม่เข้า'!L:L,"ประสงค์เข้าร่วมพิธีฯ")</f>
        <v>0</v>
      </c>
      <c r="AQ70" s="179">
        <f>COUNTIFS('เข้าร่วมพิธี+ไม่เข้า'!K:K,14,'เข้าร่วมพิธี+ไม่เข้า'!F:F,B70,'เข้าร่วมพิธี+ไม่เข้า'!L:L,"ไม่ประสงค์เข้าร่วมพิธีฯ โดยจะติดต่อรับด้วยตนเอง")</f>
        <v>0</v>
      </c>
      <c r="AR70" s="224">
        <f t="shared" si="13"/>
        <v>0</v>
      </c>
      <c r="AS70" s="228">
        <f t="shared" si="14"/>
        <v>20</v>
      </c>
    </row>
    <row r="71" spans="1:46" x14ac:dyDescent="0.55000000000000004">
      <c r="A71" s="164">
        <v>59</v>
      </c>
      <c r="B71" s="111" t="s">
        <v>1714</v>
      </c>
      <c r="C71" s="175">
        <f>COUNTIFS('เข้าร่วมพิธี+ไม่เข้า'!K:K,1,'เข้าร่วมพิธี+ไม่เข้า'!F:F,B71,'เข้าร่วมพิธี+ไม่เข้า'!L:L,"ประสงค์เข้าร่วมพิธีฯ")</f>
        <v>1</v>
      </c>
      <c r="D71" s="175">
        <f>COUNTIFS('เข้าร่วมพิธี+ไม่เข้า'!K:K,1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E71" s="215">
        <f t="shared" si="0"/>
        <v>1</v>
      </c>
      <c r="F71" s="175">
        <f>COUNTIFS('เข้าร่วมพิธี+ไม่เข้า'!K:K,2,'เข้าร่วมพิธี+ไม่เข้า'!F:F,B71,'เข้าร่วมพิธี+ไม่เข้า'!L:L,"ประสงค์เข้าร่วมพิธีฯ")</f>
        <v>1</v>
      </c>
      <c r="G71" s="175">
        <f>COUNTIFS('เข้าร่วมพิธี+ไม่เข้า'!K:K,2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H71" s="215">
        <f t="shared" si="1"/>
        <v>1</v>
      </c>
      <c r="I71" s="175">
        <f>COUNTIFS('เข้าร่วมพิธี+ไม่เข้า'!K:K,3,'เข้าร่วมพิธี+ไม่เข้า'!F:F,B71,'เข้าร่วมพิธี+ไม่เข้า'!L:L,"ประสงค์เข้าร่วมพิธีฯ")</f>
        <v>0</v>
      </c>
      <c r="J71" s="175">
        <f>COUNTIFS('เข้าร่วมพิธี+ไม่เข้า'!K:K,3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K71" s="215">
        <f t="shared" si="2"/>
        <v>0</v>
      </c>
      <c r="L71" s="175">
        <f>COUNTIFS('เข้าร่วมพิธี+ไม่เข้า'!K:K,4,'เข้าร่วมพิธี+ไม่เข้า'!F:F,B71,'เข้าร่วมพิธี+ไม่เข้า'!L:L,"ประสงค์เข้าร่วมพิธีฯ")</f>
        <v>0</v>
      </c>
      <c r="M71" s="175">
        <f>COUNTIFS('เข้าร่วมพิธี+ไม่เข้า'!K:K,4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N71" s="215">
        <f t="shared" si="3"/>
        <v>0</v>
      </c>
      <c r="O71" s="175">
        <f>COUNTIFS('เข้าร่วมพิธี+ไม่เข้า'!K:K,5,'เข้าร่วมพิธี+ไม่เข้า'!F:F,B71,'เข้าร่วมพิธี+ไม่เข้า'!L:L,"ประสงค์เข้าร่วมพิธีฯ")</f>
        <v>0</v>
      </c>
      <c r="P71" s="175">
        <f>COUNTIFS('เข้าร่วมพิธี+ไม่เข้า'!K:K,5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Q71" s="215">
        <f t="shared" si="4"/>
        <v>0</v>
      </c>
      <c r="R71" s="175">
        <f>COUNTIFS('เข้าร่วมพิธี+ไม่เข้า'!K:K,6,'เข้าร่วมพิธี+ไม่เข้า'!F:F,B71,'เข้าร่วมพิธี+ไม่เข้า'!L:L,"ประสงค์เข้าร่วมพิธีฯ")</f>
        <v>0</v>
      </c>
      <c r="S71" s="175">
        <f>COUNTIFS('เข้าร่วมพิธี+ไม่เข้า'!K:K,6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T71" s="215">
        <f t="shared" si="5"/>
        <v>0</v>
      </c>
      <c r="U71" s="176">
        <f>COUNTIFS('เข้าร่วมพิธี+ไม่เข้า'!K:K,7,'เข้าร่วมพิธี+ไม่เข้า'!F:F,B71,'เข้าร่วมพิธี+ไม่เข้า'!L:L,"ประสงค์เข้าร่วมพิธีฯ")</f>
        <v>0</v>
      </c>
      <c r="V71" s="176">
        <f>COUNTIFS('เข้าร่วมพิธี+ไม่เข้า'!K:K,7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W71" s="218">
        <f t="shared" si="6"/>
        <v>0</v>
      </c>
      <c r="X71" s="176">
        <f>COUNTIFS('เข้าร่วมพิธี+ไม่เข้า'!K:K,8,'เข้าร่วมพิธี+ไม่เข้า'!F:F,B71,'เข้าร่วมพิธี+ไม่เข้า'!L:L,"ประสงค์เข้าร่วมพิธีฯ")</f>
        <v>1</v>
      </c>
      <c r="Y71" s="176">
        <f>COUNTIFS('เข้าร่วมพิธี+ไม่เข้า'!K:K,8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Z71" s="218">
        <f t="shared" si="7"/>
        <v>1</v>
      </c>
      <c r="AA71" s="175">
        <f>COUNTIFS('เข้าร่วมพิธี+ไม่เข้า'!K:K,9,'เข้าร่วมพิธี+ไม่เข้า'!F:F,B71,'เข้าร่วมพิธี+ไม่เข้า'!L:L,"ประสงค์เข้าร่วมพิธีฯ")</f>
        <v>0</v>
      </c>
      <c r="AB71" s="175">
        <f>COUNTIFS('เข้าร่วมพิธี+ไม่เข้า'!K:K,9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AC71" s="215">
        <f t="shared" si="8"/>
        <v>0</v>
      </c>
      <c r="AD71" s="175">
        <f>COUNTIFS('เข้าร่วมพิธี+ไม่เข้า'!L:L,10,'เข้าร่วมพิธี+ไม่เข้า'!G:G,B71,'เข้าร่วมพิธี+ไม่เข้า'!L:L,"ประสงค์เข้าร่วมพิธีฯ")</f>
        <v>0</v>
      </c>
      <c r="AE71" s="175">
        <f>COUNTIFS('เข้าร่วมพิธี+ไม่เข้า'!L:L,10,'เข้าร่วมพิธี+ไม่เข้า'!G:G,B71,'เข้าร่วมพิธี+ไม่เข้า'!L:L,"ไม่ประสงค์เข้าร่วมพิธีฯ โดยจะติดต่อรับด้วยตนเอง")</f>
        <v>0</v>
      </c>
      <c r="AF71" s="215">
        <f t="shared" si="9"/>
        <v>0</v>
      </c>
      <c r="AG71" s="175">
        <f>COUNTIFS('เข้าร่วมพิธี+ไม่เข้า'!K:K,11,'เข้าร่วมพิธี+ไม่เข้า'!F:F,B71,'เข้าร่วมพิธี+ไม่เข้า'!L:L,"ประสงค์เข้าร่วมพิธีฯ")</f>
        <v>0</v>
      </c>
      <c r="AH71" s="175">
        <f>COUNTIFS('เข้าร่วมพิธี+ไม่เข้า'!K:K,11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AI71" s="215">
        <f t="shared" si="10"/>
        <v>0</v>
      </c>
      <c r="AJ71" s="175">
        <f>COUNTIFS('เข้าร่วมพิธี+ไม่เข้า'!K:K,12,'เข้าร่วมพิธี+ไม่เข้า'!F:F,B71,'เข้าร่วมพิธี+ไม่เข้า'!L:L,"ประสงค์เข้าร่วมพิธีฯ")</f>
        <v>0</v>
      </c>
      <c r="AK71" s="175">
        <f>COUNTIFS('เข้าร่วมพิธี+ไม่เข้า'!K:K,12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AL71" s="215">
        <f t="shared" si="11"/>
        <v>0</v>
      </c>
      <c r="AM71" s="175">
        <f>COUNTIFS('เข้าร่วมพิธี+ไม่เข้า'!J:J,13,'เข้าร่วมพิธี+ไม่เข้า'!E:E,B71,'เข้าร่วมพิธี+ไม่เข้า'!L:L,"ประสงค์เข้าร่วมพิธีฯ")</f>
        <v>0</v>
      </c>
      <c r="AN71" s="175">
        <f>COUNTIFS('เข้าร่วมพิธี+ไม่เข้า'!J:J,13,'เข้าร่วมพิธี+ไม่เข้า'!E:E,B71,'เข้าร่วมพิธี+ไม่เข้า'!L:L,"ไม่ประสงค์เข้าร่วมพิธีฯ โดยจะติดต่อรับด้วยตนเอง")</f>
        <v>0</v>
      </c>
      <c r="AO71" s="215">
        <f t="shared" si="12"/>
        <v>0</v>
      </c>
      <c r="AP71" s="175">
        <f>COUNTIFS('เข้าร่วมพิธี+ไม่เข้า'!K:K,14,'เข้าร่วมพิธี+ไม่เข้า'!F:F,B71,'เข้าร่วมพิธี+ไม่เข้า'!L:L,"ประสงค์เข้าร่วมพิธีฯ")</f>
        <v>0</v>
      </c>
      <c r="AQ71" s="175">
        <f>COUNTIFS('เข้าร่วมพิธี+ไม่เข้า'!K:K,14,'เข้าร่วมพิธี+ไม่เข้า'!F:F,B71,'เข้าร่วมพิธี+ไม่เข้า'!L:L,"ไม่ประสงค์เข้าร่วมพิธีฯ โดยจะติดต่อรับด้วยตนเอง")</f>
        <v>0</v>
      </c>
      <c r="AR71" s="215">
        <f t="shared" si="13"/>
        <v>0</v>
      </c>
      <c r="AS71" s="226">
        <f t="shared" si="14"/>
        <v>3</v>
      </c>
    </row>
    <row r="72" spans="1:46" x14ac:dyDescent="0.55000000000000004">
      <c r="A72" s="164">
        <v>60</v>
      </c>
      <c r="B72" s="111" t="s">
        <v>1717</v>
      </c>
      <c r="C72" s="175">
        <f>COUNTIFS('เข้าร่วมพิธี+ไม่เข้า'!K:K,1,'เข้าร่วมพิธี+ไม่เข้า'!F:F,B72,'เข้าร่วมพิธี+ไม่เข้า'!L:L,"ประสงค์เข้าร่วมพิธีฯ")</f>
        <v>0</v>
      </c>
      <c r="D72" s="175">
        <f>COUNTIFS('เข้าร่วมพิธี+ไม่เข้า'!K:K,1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E72" s="215">
        <f t="shared" si="0"/>
        <v>0</v>
      </c>
      <c r="F72" s="175">
        <f>COUNTIFS('เข้าร่วมพิธี+ไม่เข้า'!K:K,2,'เข้าร่วมพิธี+ไม่เข้า'!F:F,B72,'เข้าร่วมพิธี+ไม่เข้า'!L:L,"ประสงค์เข้าร่วมพิธีฯ")</f>
        <v>0</v>
      </c>
      <c r="G72" s="175">
        <f>COUNTIFS('เข้าร่วมพิธี+ไม่เข้า'!K:K,2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H72" s="215">
        <f t="shared" si="1"/>
        <v>0</v>
      </c>
      <c r="I72" s="175">
        <f>COUNTIFS('เข้าร่วมพิธี+ไม่เข้า'!K:K,3,'เข้าร่วมพิธี+ไม่เข้า'!F:F,B72,'เข้าร่วมพิธี+ไม่เข้า'!L:L,"ประสงค์เข้าร่วมพิธีฯ")</f>
        <v>1</v>
      </c>
      <c r="J72" s="175">
        <f>COUNTIFS('เข้าร่วมพิธี+ไม่เข้า'!K:K,3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K72" s="215">
        <f t="shared" si="2"/>
        <v>1</v>
      </c>
      <c r="L72" s="175">
        <f>COUNTIFS('เข้าร่วมพิธี+ไม่เข้า'!K:K,4,'เข้าร่วมพิธี+ไม่เข้า'!F:F,B72,'เข้าร่วมพิธี+ไม่เข้า'!L:L,"ประสงค์เข้าร่วมพิธีฯ")</f>
        <v>3</v>
      </c>
      <c r="M72" s="175">
        <f>COUNTIFS('เข้าร่วมพิธี+ไม่เข้า'!K:K,4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N72" s="215">
        <f t="shared" si="3"/>
        <v>3</v>
      </c>
      <c r="O72" s="175">
        <f>COUNTIFS('เข้าร่วมพิธี+ไม่เข้า'!K:K,5,'เข้าร่วมพิธี+ไม่เข้า'!F:F,B72,'เข้าร่วมพิธี+ไม่เข้า'!L:L,"ประสงค์เข้าร่วมพิธีฯ")</f>
        <v>2</v>
      </c>
      <c r="P72" s="175">
        <f>COUNTIFS('เข้าร่วมพิธี+ไม่เข้า'!K:K,5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Q72" s="215">
        <f t="shared" si="4"/>
        <v>2</v>
      </c>
      <c r="R72" s="175">
        <f>COUNTIFS('เข้าร่วมพิธี+ไม่เข้า'!K:K,6,'เข้าร่วมพิธี+ไม่เข้า'!F:F,B72,'เข้าร่วมพิธี+ไม่เข้า'!L:L,"ประสงค์เข้าร่วมพิธีฯ")</f>
        <v>4</v>
      </c>
      <c r="S72" s="175">
        <f>COUNTIFS('เข้าร่วมพิธี+ไม่เข้า'!K:K,6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T72" s="215">
        <f t="shared" si="5"/>
        <v>4</v>
      </c>
      <c r="U72" s="176">
        <f>COUNTIFS('เข้าร่วมพิธี+ไม่เข้า'!K:K,7,'เข้าร่วมพิธี+ไม่เข้า'!F:F,B72,'เข้าร่วมพิธี+ไม่เข้า'!L:L,"ประสงค์เข้าร่วมพิธีฯ")</f>
        <v>1</v>
      </c>
      <c r="V72" s="176">
        <f>COUNTIFS('เข้าร่วมพิธี+ไม่เข้า'!K:K,7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W72" s="218">
        <f t="shared" si="6"/>
        <v>1</v>
      </c>
      <c r="X72" s="176">
        <f>COUNTIFS('เข้าร่วมพิธี+ไม่เข้า'!K:K,8,'เข้าร่วมพิธี+ไม่เข้า'!F:F,B72,'เข้าร่วมพิธี+ไม่เข้า'!L:L,"ประสงค์เข้าร่วมพิธีฯ")</f>
        <v>3</v>
      </c>
      <c r="Y72" s="176">
        <f>COUNTIFS('เข้าร่วมพิธี+ไม่เข้า'!K:K,8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Z72" s="218">
        <f t="shared" si="7"/>
        <v>3</v>
      </c>
      <c r="AA72" s="175">
        <f>COUNTIFS('เข้าร่วมพิธี+ไม่เข้า'!K:K,9,'เข้าร่วมพิธี+ไม่เข้า'!F:F,B72,'เข้าร่วมพิธี+ไม่เข้า'!L:L,"ประสงค์เข้าร่วมพิธีฯ")</f>
        <v>0</v>
      </c>
      <c r="AB72" s="175">
        <f>COUNTIFS('เข้าร่วมพิธี+ไม่เข้า'!K:K,9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AC72" s="215">
        <f t="shared" si="8"/>
        <v>0</v>
      </c>
      <c r="AD72" s="175">
        <f>COUNTIFS('เข้าร่วมพิธี+ไม่เข้า'!L:L,10,'เข้าร่วมพิธี+ไม่เข้า'!G:G,B72,'เข้าร่วมพิธี+ไม่เข้า'!L:L,"ประสงค์เข้าร่วมพิธีฯ")</f>
        <v>0</v>
      </c>
      <c r="AE72" s="175">
        <f>COUNTIFS('เข้าร่วมพิธี+ไม่เข้า'!L:L,10,'เข้าร่วมพิธี+ไม่เข้า'!G:G,B72,'เข้าร่วมพิธี+ไม่เข้า'!L:L,"ไม่ประสงค์เข้าร่วมพิธีฯ โดยจะติดต่อรับด้วยตนเอง")</f>
        <v>0</v>
      </c>
      <c r="AF72" s="215">
        <f t="shared" si="9"/>
        <v>0</v>
      </c>
      <c r="AG72" s="175">
        <f>COUNTIFS('เข้าร่วมพิธี+ไม่เข้า'!K:K,11,'เข้าร่วมพิธี+ไม่เข้า'!F:F,B72,'เข้าร่วมพิธี+ไม่เข้า'!L:L,"ประสงค์เข้าร่วมพิธีฯ")</f>
        <v>0</v>
      </c>
      <c r="AH72" s="175">
        <f>COUNTIFS('เข้าร่วมพิธี+ไม่เข้า'!K:K,11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AI72" s="215">
        <f t="shared" si="10"/>
        <v>0</v>
      </c>
      <c r="AJ72" s="175">
        <f>COUNTIFS('เข้าร่วมพิธี+ไม่เข้า'!K:K,12,'เข้าร่วมพิธี+ไม่เข้า'!F:F,B72,'เข้าร่วมพิธี+ไม่เข้า'!L:L,"ประสงค์เข้าร่วมพิธีฯ")</f>
        <v>0</v>
      </c>
      <c r="AK72" s="175">
        <f>COUNTIFS('เข้าร่วมพิธี+ไม่เข้า'!K:K,12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AL72" s="215">
        <f t="shared" si="11"/>
        <v>0</v>
      </c>
      <c r="AM72" s="175">
        <f>COUNTIFS('เข้าร่วมพิธี+ไม่เข้า'!J:J,13,'เข้าร่วมพิธี+ไม่เข้า'!E:E,B72,'เข้าร่วมพิธี+ไม่เข้า'!L:L,"ประสงค์เข้าร่วมพิธีฯ")</f>
        <v>0</v>
      </c>
      <c r="AN72" s="175">
        <f>COUNTIFS('เข้าร่วมพิธี+ไม่เข้า'!J:J,13,'เข้าร่วมพิธี+ไม่เข้า'!E:E,B72,'เข้าร่วมพิธี+ไม่เข้า'!L:L,"ไม่ประสงค์เข้าร่วมพิธีฯ โดยจะติดต่อรับด้วยตนเอง")</f>
        <v>0</v>
      </c>
      <c r="AO72" s="215">
        <f t="shared" si="12"/>
        <v>0</v>
      </c>
      <c r="AP72" s="175">
        <f>COUNTIFS('เข้าร่วมพิธี+ไม่เข้า'!K:K,14,'เข้าร่วมพิธี+ไม่เข้า'!F:F,B72,'เข้าร่วมพิธี+ไม่เข้า'!L:L,"ประสงค์เข้าร่วมพิธีฯ")</f>
        <v>0</v>
      </c>
      <c r="AQ72" s="175">
        <f>COUNTIFS('เข้าร่วมพิธี+ไม่เข้า'!K:K,14,'เข้าร่วมพิธี+ไม่เข้า'!F:F,B72,'เข้าร่วมพิธี+ไม่เข้า'!L:L,"ไม่ประสงค์เข้าร่วมพิธีฯ โดยจะติดต่อรับด้วยตนเอง")</f>
        <v>0</v>
      </c>
      <c r="AR72" s="215">
        <f t="shared" si="13"/>
        <v>0</v>
      </c>
      <c r="AS72" s="226">
        <f t="shared" si="14"/>
        <v>14</v>
      </c>
    </row>
    <row r="73" spans="1:46" x14ac:dyDescent="0.55000000000000004">
      <c r="A73" s="164">
        <v>61</v>
      </c>
      <c r="B73" s="111" t="s">
        <v>1719</v>
      </c>
      <c r="C73" s="175">
        <f>COUNTIFS('เข้าร่วมพิธี+ไม่เข้า'!K:K,1,'เข้าร่วมพิธี+ไม่เข้า'!F:F,B73,'เข้าร่วมพิธี+ไม่เข้า'!L:L,"ประสงค์เข้าร่วมพิธีฯ")</f>
        <v>0</v>
      </c>
      <c r="D73" s="175">
        <f>COUNTIFS('เข้าร่วมพิธี+ไม่เข้า'!K:K,1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E73" s="215">
        <f t="shared" ref="E73:E79" si="20">SUM(C73:D73)</f>
        <v>0</v>
      </c>
      <c r="F73" s="175">
        <f>COUNTIFS('เข้าร่วมพิธี+ไม่เข้า'!K:K,2,'เข้าร่วมพิธี+ไม่เข้า'!F:F,B73,'เข้าร่วมพิธี+ไม่เข้า'!L:L,"ประสงค์เข้าร่วมพิธีฯ")</f>
        <v>0</v>
      </c>
      <c r="G73" s="175">
        <f>COUNTIFS('เข้าร่วมพิธี+ไม่เข้า'!K:K,2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H73" s="215">
        <f t="shared" ref="H73:H79" si="21">SUM(F73:G73)</f>
        <v>0</v>
      </c>
      <c r="I73" s="175">
        <f>COUNTIFS('เข้าร่วมพิธี+ไม่เข้า'!K:K,3,'เข้าร่วมพิธี+ไม่เข้า'!F:F,B73,'เข้าร่วมพิธี+ไม่เข้า'!L:L,"ประสงค์เข้าร่วมพิธีฯ")</f>
        <v>0</v>
      </c>
      <c r="J73" s="175">
        <f>COUNTIFS('เข้าร่วมพิธี+ไม่เข้า'!K:K,3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K73" s="215">
        <f t="shared" ref="K73:K79" si="22">SUM(I73:J73)</f>
        <v>0</v>
      </c>
      <c r="L73" s="175">
        <f>COUNTIFS('เข้าร่วมพิธี+ไม่เข้า'!K:K,4,'เข้าร่วมพิธี+ไม่เข้า'!F:F,B73,'เข้าร่วมพิธี+ไม่เข้า'!L:L,"ประสงค์เข้าร่วมพิธีฯ")</f>
        <v>0</v>
      </c>
      <c r="M73" s="175">
        <f>COUNTIFS('เข้าร่วมพิธี+ไม่เข้า'!K:K,4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N73" s="215">
        <f t="shared" ref="N73:N79" si="23">SUM(L73:M73)</f>
        <v>0</v>
      </c>
      <c r="O73" s="175">
        <f>COUNTIFS('เข้าร่วมพิธี+ไม่เข้า'!K:K,5,'เข้าร่วมพิธี+ไม่เข้า'!F:F,B73,'เข้าร่วมพิธี+ไม่เข้า'!L:L,"ประสงค์เข้าร่วมพิธีฯ")</f>
        <v>0</v>
      </c>
      <c r="P73" s="175">
        <f>COUNTIFS('เข้าร่วมพิธี+ไม่เข้า'!K:K,5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Q73" s="215">
        <f t="shared" ref="Q73:Q79" si="24">SUM(O73:P73)</f>
        <v>0</v>
      </c>
      <c r="R73" s="175">
        <f>COUNTIFS('เข้าร่วมพิธี+ไม่เข้า'!K:K,6,'เข้าร่วมพิธี+ไม่เข้า'!F:F,B73,'เข้าร่วมพิธี+ไม่เข้า'!L:L,"ประสงค์เข้าร่วมพิธีฯ")</f>
        <v>0</v>
      </c>
      <c r="S73" s="175">
        <f>COUNTIFS('เข้าร่วมพิธี+ไม่เข้า'!K:K,6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T73" s="215">
        <f t="shared" ref="T73:T79" si="25">SUM(R73:S73)</f>
        <v>0</v>
      </c>
      <c r="U73" s="176">
        <f>COUNTIFS('เข้าร่วมพิธี+ไม่เข้า'!K:K,7,'เข้าร่วมพิธี+ไม่เข้า'!F:F,B73,'เข้าร่วมพิธี+ไม่เข้า'!L:L,"ประสงค์เข้าร่วมพิธีฯ")</f>
        <v>0</v>
      </c>
      <c r="V73" s="176">
        <f>COUNTIFS('เข้าร่วมพิธี+ไม่เข้า'!K:K,7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W73" s="218">
        <f t="shared" ref="W73:W79" si="26">SUM(U73:V73)</f>
        <v>0</v>
      </c>
      <c r="X73" s="176">
        <f>COUNTIFS('เข้าร่วมพิธี+ไม่เข้า'!K:K,8,'เข้าร่วมพิธี+ไม่เข้า'!F:F,B73,'เข้าร่วมพิธี+ไม่เข้า'!L:L,"ประสงค์เข้าร่วมพิธีฯ")</f>
        <v>0</v>
      </c>
      <c r="Y73" s="176">
        <f>COUNTIFS('เข้าร่วมพิธี+ไม่เข้า'!K:K,8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Z73" s="218">
        <f t="shared" ref="Z73:Z79" si="27">SUM(X73:Y73)</f>
        <v>0</v>
      </c>
      <c r="AA73" s="175">
        <f>COUNTIFS('เข้าร่วมพิธี+ไม่เข้า'!K:K,9,'เข้าร่วมพิธี+ไม่เข้า'!F:F,B73,'เข้าร่วมพิธี+ไม่เข้า'!L:L,"ประสงค์เข้าร่วมพิธีฯ")</f>
        <v>0</v>
      </c>
      <c r="AB73" s="175">
        <f>COUNTIFS('เข้าร่วมพิธี+ไม่เข้า'!K:K,9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AC73" s="215">
        <f t="shared" ref="AC73:AC79" si="28">SUM(AA73:AB73)</f>
        <v>0</v>
      </c>
      <c r="AD73" s="175">
        <f>COUNTIFS('เข้าร่วมพิธี+ไม่เข้า'!L:L,10,'เข้าร่วมพิธี+ไม่เข้า'!G:G,B73,'เข้าร่วมพิธี+ไม่เข้า'!L:L,"ประสงค์เข้าร่วมพิธีฯ")</f>
        <v>0</v>
      </c>
      <c r="AE73" s="175">
        <f>COUNTIFS('เข้าร่วมพิธี+ไม่เข้า'!L:L,10,'เข้าร่วมพิธี+ไม่เข้า'!G:G,B73,'เข้าร่วมพิธี+ไม่เข้า'!L:L,"ไม่ประสงค์เข้าร่วมพิธีฯ โดยจะติดต่อรับด้วยตนเอง")</f>
        <v>0</v>
      </c>
      <c r="AF73" s="215">
        <f t="shared" ref="AF73:AF79" si="29">SUM(AD73:AE73)</f>
        <v>0</v>
      </c>
      <c r="AG73" s="175">
        <f>COUNTIFS('เข้าร่วมพิธี+ไม่เข้า'!K:K,11,'เข้าร่วมพิธี+ไม่เข้า'!F:F,B73,'เข้าร่วมพิธี+ไม่เข้า'!L:L,"ประสงค์เข้าร่วมพิธีฯ")</f>
        <v>0</v>
      </c>
      <c r="AH73" s="175">
        <f>COUNTIFS('เข้าร่วมพิธี+ไม่เข้า'!K:K,11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AI73" s="215">
        <f t="shared" ref="AI73:AI79" si="30">SUM(AG73:AH73)</f>
        <v>0</v>
      </c>
      <c r="AJ73" s="175">
        <f>COUNTIFS('เข้าร่วมพิธี+ไม่เข้า'!K:K,12,'เข้าร่วมพิธี+ไม่เข้า'!F:F,B73,'เข้าร่วมพิธี+ไม่เข้า'!L:L,"ประสงค์เข้าร่วมพิธีฯ")</f>
        <v>0</v>
      </c>
      <c r="AK73" s="175">
        <f>COUNTIFS('เข้าร่วมพิธี+ไม่เข้า'!K:K,12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AL73" s="215">
        <f t="shared" ref="AL73:AL79" si="31">SUM(AJ73:AK73)</f>
        <v>0</v>
      </c>
      <c r="AM73" s="175">
        <f>COUNTIFS('เข้าร่วมพิธี+ไม่เข้า'!J:J,13,'เข้าร่วมพิธี+ไม่เข้า'!E:E,B73,'เข้าร่วมพิธี+ไม่เข้า'!L:L,"ประสงค์เข้าร่วมพิธีฯ")</f>
        <v>0</v>
      </c>
      <c r="AN73" s="175">
        <f>COUNTIFS('เข้าร่วมพิธี+ไม่เข้า'!J:J,13,'เข้าร่วมพิธี+ไม่เข้า'!E:E,B73,'เข้าร่วมพิธี+ไม่เข้า'!L:L,"ไม่ประสงค์เข้าร่วมพิธีฯ โดยจะติดต่อรับด้วยตนเอง")</f>
        <v>0</v>
      </c>
      <c r="AO73" s="215">
        <f t="shared" ref="AO73:AO79" si="32">SUM(AM73:AN73)</f>
        <v>0</v>
      </c>
      <c r="AP73" s="175">
        <f>COUNTIFS('เข้าร่วมพิธี+ไม่เข้า'!K:K,14,'เข้าร่วมพิธี+ไม่เข้า'!F:F,B73,'เข้าร่วมพิธี+ไม่เข้า'!L:L,"ประสงค์เข้าร่วมพิธีฯ")</f>
        <v>0</v>
      </c>
      <c r="AQ73" s="175">
        <f>COUNTIFS('เข้าร่วมพิธี+ไม่เข้า'!K:K,14,'เข้าร่วมพิธี+ไม่เข้า'!F:F,B73,'เข้าร่วมพิธี+ไม่เข้า'!L:L,"ไม่ประสงค์เข้าร่วมพิธีฯ โดยจะติดต่อรับด้วยตนเอง")</f>
        <v>0</v>
      </c>
      <c r="AR73" s="215">
        <f t="shared" ref="AR73:AR79" si="33">SUM(AP73:AQ73)</f>
        <v>0</v>
      </c>
      <c r="AS73" s="226">
        <f t="shared" ref="AS73:AS79" si="34">E73+H73+K73+N73+Q73+T73+W73+Z73+AC73+AF73+AI73+AL73+AO73+AR73</f>
        <v>0</v>
      </c>
    </row>
    <row r="74" spans="1:46" x14ac:dyDescent="0.55000000000000004">
      <c r="A74" s="164">
        <v>62</v>
      </c>
      <c r="B74" s="111" t="s">
        <v>1722</v>
      </c>
      <c r="C74" s="175">
        <f>COUNTIFS('เข้าร่วมพิธี+ไม่เข้า'!K:K,1,'เข้าร่วมพิธี+ไม่เข้า'!F:F,B74,'เข้าร่วมพิธี+ไม่เข้า'!L:L,"ประสงค์เข้าร่วมพิธีฯ")</f>
        <v>1</v>
      </c>
      <c r="D74" s="175">
        <f>COUNTIFS('เข้าร่วมพิธี+ไม่เข้า'!K:K,1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E74" s="215">
        <f t="shared" si="20"/>
        <v>1</v>
      </c>
      <c r="F74" s="175">
        <f>COUNTIFS('เข้าร่วมพิธี+ไม่เข้า'!K:K,2,'เข้าร่วมพิธี+ไม่เข้า'!F:F,B74,'เข้าร่วมพิธี+ไม่เข้า'!L:L,"ประสงค์เข้าร่วมพิธีฯ")</f>
        <v>0</v>
      </c>
      <c r="G74" s="175">
        <f>COUNTIFS('เข้าร่วมพิธี+ไม่เข้า'!K:K,2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H74" s="215">
        <f t="shared" si="21"/>
        <v>0</v>
      </c>
      <c r="I74" s="175">
        <f>COUNTIFS('เข้าร่วมพิธี+ไม่เข้า'!K:K,3,'เข้าร่วมพิธี+ไม่เข้า'!F:F,B74,'เข้าร่วมพิธี+ไม่เข้า'!L:L,"ประสงค์เข้าร่วมพิธีฯ")</f>
        <v>0</v>
      </c>
      <c r="J74" s="175">
        <f>COUNTIFS('เข้าร่วมพิธี+ไม่เข้า'!K:K,3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K74" s="215">
        <f t="shared" si="22"/>
        <v>0</v>
      </c>
      <c r="L74" s="175">
        <f>COUNTIFS('เข้าร่วมพิธี+ไม่เข้า'!K:K,4,'เข้าร่วมพิธี+ไม่เข้า'!F:F,B74,'เข้าร่วมพิธี+ไม่เข้า'!L:L,"ประสงค์เข้าร่วมพิธีฯ")</f>
        <v>1</v>
      </c>
      <c r="M74" s="175">
        <f>COUNTIFS('เข้าร่วมพิธี+ไม่เข้า'!K:K,4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N74" s="215">
        <f t="shared" si="23"/>
        <v>1</v>
      </c>
      <c r="O74" s="175">
        <f>COUNTIFS('เข้าร่วมพิธี+ไม่เข้า'!K:K,5,'เข้าร่วมพิธี+ไม่เข้า'!F:F,B74,'เข้าร่วมพิธี+ไม่เข้า'!L:L,"ประสงค์เข้าร่วมพิธีฯ")</f>
        <v>1</v>
      </c>
      <c r="P74" s="175">
        <f>COUNTIFS('เข้าร่วมพิธี+ไม่เข้า'!K:K,5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Q74" s="215">
        <f t="shared" si="24"/>
        <v>1</v>
      </c>
      <c r="R74" s="175">
        <f>COUNTIFS('เข้าร่วมพิธี+ไม่เข้า'!K:K,6,'เข้าร่วมพิธี+ไม่เข้า'!F:F,B74,'เข้าร่วมพิธี+ไม่เข้า'!L:L,"ประสงค์เข้าร่วมพิธีฯ")</f>
        <v>4</v>
      </c>
      <c r="S74" s="175">
        <f>COUNTIFS('เข้าร่วมพิธี+ไม่เข้า'!K:K,6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T74" s="215">
        <f t="shared" si="25"/>
        <v>4</v>
      </c>
      <c r="U74" s="176">
        <f>COUNTIFS('เข้าร่วมพิธี+ไม่เข้า'!K:K,7,'เข้าร่วมพิธี+ไม่เข้า'!F:F,B74,'เข้าร่วมพิธี+ไม่เข้า'!L:L,"ประสงค์เข้าร่วมพิธีฯ")</f>
        <v>0</v>
      </c>
      <c r="V74" s="176">
        <f>COUNTIFS('เข้าร่วมพิธี+ไม่เข้า'!K:K,7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W74" s="218">
        <f t="shared" si="26"/>
        <v>0</v>
      </c>
      <c r="X74" s="176">
        <f>COUNTIFS('เข้าร่วมพิธี+ไม่เข้า'!K:K,8,'เข้าร่วมพิธี+ไม่เข้า'!F:F,B74,'เข้าร่วมพิธี+ไม่เข้า'!L:L,"ประสงค์เข้าร่วมพิธีฯ")</f>
        <v>1</v>
      </c>
      <c r="Y74" s="176">
        <f>COUNTIFS('เข้าร่วมพิธี+ไม่เข้า'!K:K,8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Z74" s="218">
        <f t="shared" si="27"/>
        <v>1</v>
      </c>
      <c r="AA74" s="175">
        <f>COUNTIFS('เข้าร่วมพิธี+ไม่เข้า'!K:K,9,'เข้าร่วมพิธี+ไม่เข้า'!F:F,B74,'เข้าร่วมพิธี+ไม่เข้า'!L:L,"ประสงค์เข้าร่วมพิธีฯ")</f>
        <v>0</v>
      </c>
      <c r="AB74" s="175">
        <f>COUNTIFS('เข้าร่วมพิธี+ไม่เข้า'!K:K,9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AC74" s="215">
        <f t="shared" si="28"/>
        <v>0</v>
      </c>
      <c r="AD74" s="175">
        <f>COUNTIFS('เข้าร่วมพิธี+ไม่เข้า'!L:L,10,'เข้าร่วมพิธี+ไม่เข้า'!G:G,B74,'เข้าร่วมพิธี+ไม่เข้า'!L:L,"ประสงค์เข้าร่วมพิธีฯ")</f>
        <v>0</v>
      </c>
      <c r="AE74" s="175">
        <f>COUNTIFS('เข้าร่วมพิธี+ไม่เข้า'!L:L,10,'เข้าร่วมพิธี+ไม่เข้า'!G:G,B74,'เข้าร่วมพิธี+ไม่เข้า'!L:L,"ไม่ประสงค์เข้าร่วมพิธีฯ โดยจะติดต่อรับด้วยตนเอง")</f>
        <v>0</v>
      </c>
      <c r="AF74" s="215">
        <f t="shared" si="29"/>
        <v>0</v>
      </c>
      <c r="AG74" s="175">
        <f>COUNTIFS('เข้าร่วมพิธี+ไม่เข้า'!K:K,11,'เข้าร่วมพิธี+ไม่เข้า'!F:F,B74,'เข้าร่วมพิธี+ไม่เข้า'!L:L,"ประสงค์เข้าร่วมพิธีฯ")</f>
        <v>0</v>
      </c>
      <c r="AH74" s="175">
        <f>COUNTIFS('เข้าร่วมพิธี+ไม่เข้า'!K:K,11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AI74" s="215">
        <f t="shared" si="30"/>
        <v>0</v>
      </c>
      <c r="AJ74" s="175">
        <f>COUNTIFS('เข้าร่วมพิธี+ไม่เข้า'!K:K,12,'เข้าร่วมพิธี+ไม่เข้า'!F:F,B74,'เข้าร่วมพิธี+ไม่เข้า'!L:L,"ประสงค์เข้าร่วมพิธีฯ")</f>
        <v>0</v>
      </c>
      <c r="AK74" s="175">
        <f>COUNTIFS('เข้าร่วมพิธี+ไม่เข้า'!K:K,12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AL74" s="215">
        <f t="shared" si="31"/>
        <v>0</v>
      </c>
      <c r="AM74" s="175">
        <f>COUNTIFS('เข้าร่วมพิธี+ไม่เข้า'!J:J,13,'เข้าร่วมพิธี+ไม่เข้า'!E:E,B74,'เข้าร่วมพิธี+ไม่เข้า'!L:L,"ประสงค์เข้าร่วมพิธีฯ")</f>
        <v>0</v>
      </c>
      <c r="AN74" s="175">
        <f>COUNTIFS('เข้าร่วมพิธี+ไม่เข้า'!J:J,13,'เข้าร่วมพิธี+ไม่เข้า'!E:E,B74,'เข้าร่วมพิธี+ไม่เข้า'!L:L,"ไม่ประสงค์เข้าร่วมพิธีฯ โดยจะติดต่อรับด้วยตนเอง")</f>
        <v>0</v>
      </c>
      <c r="AO74" s="215">
        <f t="shared" si="32"/>
        <v>0</v>
      </c>
      <c r="AP74" s="175">
        <f>COUNTIFS('เข้าร่วมพิธี+ไม่เข้า'!K:K,14,'เข้าร่วมพิธี+ไม่เข้า'!F:F,B74,'เข้าร่วมพิธี+ไม่เข้า'!L:L,"ประสงค์เข้าร่วมพิธีฯ")</f>
        <v>0</v>
      </c>
      <c r="AQ74" s="175">
        <f>COUNTIFS('เข้าร่วมพิธี+ไม่เข้า'!K:K,14,'เข้าร่วมพิธี+ไม่เข้า'!F:F,B74,'เข้าร่วมพิธี+ไม่เข้า'!L:L,"ไม่ประสงค์เข้าร่วมพิธีฯ โดยจะติดต่อรับด้วยตนเอง")</f>
        <v>0</v>
      </c>
      <c r="AR74" s="215">
        <f t="shared" si="33"/>
        <v>0</v>
      </c>
      <c r="AS74" s="226">
        <f t="shared" si="34"/>
        <v>8</v>
      </c>
    </row>
    <row r="75" spans="1:46" x14ac:dyDescent="0.55000000000000004">
      <c r="A75" s="164">
        <v>63</v>
      </c>
      <c r="B75" s="111" t="s">
        <v>1725</v>
      </c>
      <c r="C75" s="175">
        <f>COUNTIFS('เข้าร่วมพิธี+ไม่เข้า'!K:K,1,'เข้าร่วมพิธี+ไม่เข้า'!F:F,B75,'เข้าร่วมพิธี+ไม่เข้า'!L:L,"ประสงค์เข้าร่วมพิธีฯ")</f>
        <v>0</v>
      </c>
      <c r="D75" s="175">
        <f>COUNTIFS('เข้าร่วมพิธี+ไม่เข้า'!K:K,1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E75" s="215">
        <f t="shared" si="20"/>
        <v>0</v>
      </c>
      <c r="F75" s="175">
        <f>COUNTIFS('เข้าร่วมพิธี+ไม่เข้า'!K:K,2,'เข้าร่วมพิธี+ไม่เข้า'!F:F,B75,'เข้าร่วมพิธี+ไม่เข้า'!L:L,"ประสงค์เข้าร่วมพิธีฯ")</f>
        <v>1</v>
      </c>
      <c r="G75" s="175">
        <f>COUNTIFS('เข้าร่วมพิธี+ไม่เข้า'!K:K,2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H75" s="215">
        <f t="shared" si="21"/>
        <v>1</v>
      </c>
      <c r="I75" s="175">
        <f>COUNTIFS('เข้าร่วมพิธี+ไม่เข้า'!K:K,3,'เข้าร่วมพิธี+ไม่เข้า'!F:F,B75,'เข้าร่วมพิธี+ไม่เข้า'!L:L,"ประสงค์เข้าร่วมพิธีฯ")</f>
        <v>3</v>
      </c>
      <c r="J75" s="175">
        <f>COUNTIFS('เข้าร่วมพิธี+ไม่เข้า'!K:K,3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K75" s="215">
        <f t="shared" si="22"/>
        <v>3</v>
      </c>
      <c r="L75" s="175">
        <f>COUNTIFS('เข้าร่วมพิธี+ไม่เข้า'!K:K,4,'เข้าร่วมพิธี+ไม่เข้า'!F:F,B75,'เข้าร่วมพิธี+ไม่เข้า'!L:L,"ประสงค์เข้าร่วมพิธีฯ")</f>
        <v>1</v>
      </c>
      <c r="M75" s="175">
        <f>COUNTIFS('เข้าร่วมพิธี+ไม่เข้า'!K:K,4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N75" s="215">
        <f t="shared" si="23"/>
        <v>1</v>
      </c>
      <c r="O75" s="175">
        <f>COUNTIFS('เข้าร่วมพิธี+ไม่เข้า'!K:K,5,'เข้าร่วมพิธี+ไม่เข้า'!F:F,B75,'เข้าร่วมพิธี+ไม่เข้า'!L:L,"ประสงค์เข้าร่วมพิธีฯ")</f>
        <v>5</v>
      </c>
      <c r="P75" s="175">
        <f>COUNTIFS('เข้าร่วมพิธี+ไม่เข้า'!K:K,5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Q75" s="215">
        <f t="shared" si="24"/>
        <v>5</v>
      </c>
      <c r="R75" s="175">
        <f>COUNTIFS('เข้าร่วมพิธี+ไม่เข้า'!K:K,6,'เข้าร่วมพิธี+ไม่เข้า'!F:F,B75,'เข้าร่วมพิธี+ไม่เข้า'!L:L,"ประสงค์เข้าร่วมพิธีฯ")</f>
        <v>5</v>
      </c>
      <c r="S75" s="175">
        <f>COUNTIFS('เข้าร่วมพิธี+ไม่เข้า'!K:K,6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T75" s="215">
        <f t="shared" si="25"/>
        <v>5</v>
      </c>
      <c r="U75" s="176">
        <f>COUNTIFS('เข้าร่วมพิธี+ไม่เข้า'!K:K,7,'เข้าร่วมพิธี+ไม่เข้า'!F:F,B75,'เข้าร่วมพิธี+ไม่เข้า'!L:L,"ประสงค์เข้าร่วมพิธีฯ")</f>
        <v>0</v>
      </c>
      <c r="V75" s="176">
        <f>COUNTIFS('เข้าร่วมพิธี+ไม่เข้า'!K:K,7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W75" s="218">
        <f t="shared" si="26"/>
        <v>0</v>
      </c>
      <c r="X75" s="176">
        <f>COUNTIFS('เข้าร่วมพิธี+ไม่เข้า'!K:K,8,'เข้าร่วมพิธี+ไม่เข้า'!F:F,B75,'เข้าร่วมพิธี+ไม่เข้า'!L:L,"ประสงค์เข้าร่วมพิธีฯ")</f>
        <v>3</v>
      </c>
      <c r="Y75" s="176">
        <f>COUNTIFS('เข้าร่วมพิธี+ไม่เข้า'!K:K,8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Z75" s="218">
        <f t="shared" si="27"/>
        <v>3</v>
      </c>
      <c r="AA75" s="175">
        <f>COUNTIFS('เข้าร่วมพิธี+ไม่เข้า'!K:K,9,'เข้าร่วมพิธี+ไม่เข้า'!F:F,B75,'เข้าร่วมพิธี+ไม่เข้า'!L:L,"ประสงค์เข้าร่วมพิธีฯ")</f>
        <v>0</v>
      </c>
      <c r="AB75" s="175">
        <f>COUNTIFS('เข้าร่วมพิธี+ไม่เข้า'!K:K,9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AC75" s="215">
        <f t="shared" si="28"/>
        <v>0</v>
      </c>
      <c r="AD75" s="175">
        <f>COUNTIFS('เข้าร่วมพิธี+ไม่เข้า'!L:L,10,'เข้าร่วมพิธี+ไม่เข้า'!G:G,B75,'เข้าร่วมพิธี+ไม่เข้า'!L:L,"ประสงค์เข้าร่วมพิธีฯ")</f>
        <v>0</v>
      </c>
      <c r="AE75" s="175">
        <f>COUNTIFS('เข้าร่วมพิธี+ไม่เข้า'!L:L,10,'เข้าร่วมพิธี+ไม่เข้า'!G:G,B75,'เข้าร่วมพิธี+ไม่เข้า'!L:L,"ไม่ประสงค์เข้าร่วมพิธีฯ โดยจะติดต่อรับด้วยตนเอง")</f>
        <v>0</v>
      </c>
      <c r="AF75" s="215">
        <f t="shared" si="29"/>
        <v>0</v>
      </c>
      <c r="AG75" s="175">
        <f>COUNTIFS('เข้าร่วมพิธี+ไม่เข้า'!K:K,11,'เข้าร่วมพิธี+ไม่เข้า'!F:F,B75,'เข้าร่วมพิธี+ไม่เข้า'!L:L,"ประสงค์เข้าร่วมพิธีฯ")</f>
        <v>0</v>
      </c>
      <c r="AH75" s="175">
        <f>COUNTIFS('เข้าร่วมพิธี+ไม่เข้า'!K:K,11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AI75" s="215">
        <f t="shared" si="30"/>
        <v>0</v>
      </c>
      <c r="AJ75" s="175">
        <f>COUNTIFS('เข้าร่วมพิธี+ไม่เข้า'!K:K,12,'เข้าร่วมพิธี+ไม่เข้า'!F:F,B75,'เข้าร่วมพิธี+ไม่เข้า'!L:L,"ประสงค์เข้าร่วมพิธีฯ")</f>
        <v>0</v>
      </c>
      <c r="AK75" s="175">
        <f>COUNTIFS('เข้าร่วมพิธี+ไม่เข้า'!K:K,12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AL75" s="215">
        <f t="shared" si="31"/>
        <v>0</v>
      </c>
      <c r="AM75" s="175">
        <f>COUNTIFS('เข้าร่วมพิธี+ไม่เข้า'!J:J,13,'เข้าร่วมพิธี+ไม่เข้า'!E:E,B75,'เข้าร่วมพิธี+ไม่เข้า'!L:L,"ประสงค์เข้าร่วมพิธีฯ")</f>
        <v>0</v>
      </c>
      <c r="AN75" s="175">
        <f>COUNTIFS('เข้าร่วมพิธี+ไม่เข้า'!J:J,13,'เข้าร่วมพิธี+ไม่เข้า'!E:E,B75,'เข้าร่วมพิธี+ไม่เข้า'!L:L,"ไม่ประสงค์เข้าร่วมพิธีฯ โดยจะติดต่อรับด้วยตนเอง")</f>
        <v>0</v>
      </c>
      <c r="AO75" s="215">
        <f t="shared" si="32"/>
        <v>0</v>
      </c>
      <c r="AP75" s="175">
        <f>COUNTIFS('เข้าร่วมพิธี+ไม่เข้า'!K:K,14,'เข้าร่วมพิธี+ไม่เข้า'!F:F,B75,'เข้าร่วมพิธี+ไม่เข้า'!L:L,"ประสงค์เข้าร่วมพิธีฯ")</f>
        <v>0</v>
      </c>
      <c r="AQ75" s="175">
        <f>COUNTIFS('เข้าร่วมพิธี+ไม่เข้า'!K:K,14,'เข้าร่วมพิธี+ไม่เข้า'!F:F,B75,'เข้าร่วมพิธี+ไม่เข้า'!L:L,"ไม่ประสงค์เข้าร่วมพิธีฯ โดยจะติดต่อรับด้วยตนเอง")</f>
        <v>0</v>
      </c>
      <c r="AR75" s="215">
        <f t="shared" si="33"/>
        <v>0</v>
      </c>
      <c r="AS75" s="226">
        <f t="shared" si="34"/>
        <v>18</v>
      </c>
    </row>
    <row r="76" spans="1:46" x14ac:dyDescent="0.55000000000000004">
      <c r="A76" s="164">
        <v>64</v>
      </c>
      <c r="B76" s="111" t="s">
        <v>1728</v>
      </c>
      <c r="C76" s="175">
        <f>COUNTIFS('เข้าร่วมพิธี+ไม่เข้า'!K:K,1,'เข้าร่วมพิธี+ไม่เข้า'!F:F,B76,'เข้าร่วมพิธี+ไม่เข้า'!L:L,"ประสงค์เข้าร่วมพิธีฯ")</f>
        <v>1</v>
      </c>
      <c r="D76" s="175">
        <f>COUNTIFS('เข้าร่วมพิธี+ไม่เข้า'!K:K,1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E76" s="215">
        <f t="shared" si="20"/>
        <v>1</v>
      </c>
      <c r="F76" s="175">
        <f>COUNTIFS('เข้าร่วมพิธี+ไม่เข้า'!K:K,2,'เข้าร่วมพิธี+ไม่เข้า'!F:F,B76,'เข้าร่วมพิธี+ไม่เข้า'!L:L,"ประสงค์เข้าร่วมพิธีฯ")</f>
        <v>1</v>
      </c>
      <c r="G76" s="175">
        <f>COUNTIFS('เข้าร่วมพิธี+ไม่เข้า'!K:K,2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H76" s="215">
        <f t="shared" si="21"/>
        <v>1</v>
      </c>
      <c r="I76" s="175">
        <f>COUNTIFS('เข้าร่วมพิธี+ไม่เข้า'!K:K,3,'เข้าร่วมพิธี+ไม่เข้า'!F:F,B76,'เข้าร่วมพิธี+ไม่เข้า'!L:L,"ประสงค์เข้าร่วมพิธีฯ")</f>
        <v>0</v>
      </c>
      <c r="J76" s="175">
        <f>COUNTIFS('เข้าร่วมพิธี+ไม่เข้า'!K:K,3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K76" s="215">
        <f t="shared" si="22"/>
        <v>0</v>
      </c>
      <c r="L76" s="175">
        <f>COUNTIFS('เข้าร่วมพิธี+ไม่เข้า'!K:K,4,'เข้าร่วมพิธี+ไม่เข้า'!F:F,B76,'เข้าร่วมพิธี+ไม่เข้า'!L:L,"ประสงค์เข้าร่วมพิธีฯ")</f>
        <v>0</v>
      </c>
      <c r="M76" s="175">
        <f>COUNTIFS('เข้าร่วมพิธี+ไม่เข้า'!K:K,4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N76" s="215">
        <f t="shared" si="23"/>
        <v>0</v>
      </c>
      <c r="O76" s="175">
        <f>COUNTIFS('เข้าร่วมพิธี+ไม่เข้า'!K:K,5,'เข้าร่วมพิธี+ไม่เข้า'!F:F,B76,'เข้าร่วมพิธี+ไม่เข้า'!L:L,"ประสงค์เข้าร่วมพิธีฯ")</f>
        <v>4</v>
      </c>
      <c r="P76" s="175">
        <f>COUNTIFS('เข้าร่วมพิธี+ไม่เข้า'!K:K,5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Q76" s="215">
        <f t="shared" si="24"/>
        <v>4</v>
      </c>
      <c r="R76" s="175">
        <f>COUNTIFS('เข้าร่วมพิธี+ไม่เข้า'!K:K,6,'เข้าร่วมพิธี+ไม่เข้า'!F:F,B76,'เข้าร่วมพิธี+ไม่เข้า'!L:L,"ประสงค์เข้าร่วมพิธีฯ")</f>
        <v>5</v>
      </c>
      <c r="S76" s="175">
        <f>COUNTIFS('เข้าร่วมพิธี+ไม่เข้า'!K:K,6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T76" s="215">
        <f t="shared" si="25"/>
        <v>5</v>
      </c>
      <c r="U76" s="176">
        <f>COUNTIFS('เข้าร่วมพิธี+ไม่เข้า'!K:K,7,'เข้าร่วมพิธี+ไม่เข้า'!F:F,B76,'เข้าร่วมพิธี+ไม่เข้า'!L:L,"ประสงค์เข้าร่วมพิธีฯ")</f>
        <v>2</v>
      </c>
      <c r="V76" s="176">
        <f>COUNTIFS('เข้าร่วมพิธี+ไม่เข้า'!K:K,7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W76" s="218">
        <f t="shared" si="26"/>
        <v>2</v>
      </c>
      <c r="X76" s="176">
        <f>COUNTIFS('เข้าร่วมพิธี+ไม่เข้า'!K:K,8,'เข้าร่วมพิธี+ไม่เข้า'!F:F,B76,'เข้าร่วมพิธี+ไม่เข้า'!L:L,"ประสงค์เข้าร่วมพิธีฯ")</f>
        <v>4</v>
      </c>
      <c r="Y76" s="176">
        <f>COUNTIFS('เข้าร่วมพิธี+ไม่เข้า'!K:K,8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Z76" s="218">
        <f t="shared" si="27"/>
        <v>4</v>
      </c>
      <c r="AA76" s="175">
        <f>COUNTIFS('เข้าร่วมพิธี+ไม่เข้า'!K:K,9,'เข้าร่วมพิธี+ไม่เข้า'!F:F,B76,'เข้าร่วมพิธี+ไม่เข้า'!L:L,"ประสงค์เข้าร่วมพิธีฯ")</f>
        <v>0</v>
      </c>
      <c r="AB76" s="175">
        <f>COUNTIFS('เข้าร่วมพิธี+ไม่เข้า'!K:K,9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AC76" s="215">
        <f t="shared" si="28"/>
        <v>0</v>
      </c>
      <c r="AD76" s="175">
        <f>COUNTIFS('เข้าร่วมพิธี+ไม่เข้า'!L:L,10,'เข้าร่วมพิธี+ไม่เข้า'!G:G,B76,'เข้าร่วมพิธี+ไม่เข้า'!L:L,"ประสงค์เข้าร่วมพิธีฯ")</f>
        <v>0</v>
      </c>
      <c r="AE76" s="175">
        <f>COUNTIFS('เข้าร่วมพิธี+ไม่เข้า'!L:L,10,'เข้าร่วมพิธี+ไม่เข้า'!G:G,B76,'เข้าร่วมพิธี+ไม่เข้า'!L:L,"ไม่ประสงค์เข้าร่วมพิธีฯ โดยจะติดต่อรับด้วยตนเอง")</f>
        <v>0</v>
      </c>
      <c r="AF76" s="215">
        <f t="shared" si="29"/>
        <v>0</v>
      </c>
      <c r="AG76" s="175">
        <f>COUNTIFS('เข้าร่วมพิธี+ไม่เข้า'!K:K,11,'เข้าร่วมพิธี+ไม่เข้า'!F:F,B76,'เข้าร่วมพิธี+ไม่เข้า'!L:L,"ประสงค์เข้าร่วมพิธีฯ")</f>
        <v>0</v>
      </c>
      <c r="AH76" s="175">
        <f>COUNTIFS('เข้าร่วมพิธี+ไม่เข้า'!K:K,11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AI76" s="215">
        <f t="shared" si="30"/>
        <v>0</v>
      </c>
      <c r="AJ76" s="175">
        <f>COUNTIFS('เข้าร่วมพิธี+ไม่เข้า'!K:K,12,'เข้าร่วมพิธี+ไม่เข้า'!F:F,B76,'เข้าร่วมพิธี+ไม่เข้า'!L:L,"ประสงค์เข้าร่วมพิธีฯ")</f>
        <v>0</v>
      </c>
      <c r="AK76" s="175">
        <f>COUNTIFS('เข้าร่วมพิธี+ไม่เข้า'!K:K,12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AL76" s="215">
        <f t="shared" si="31"/>
        <v>0</v>
      </c>
      <c r="AM76" s="175">
        <f>COUNTIFS('เข้าร่วมพิธี+ไม่เข้า'!J:J,13,'เข้าร่วมพิธี+ไม่เข้า'!E:E,B76,'เข้าร่วมพิธี+ไม่เข้า'!L:L,"ประสงค์เข้าร่วมพิธีฯ")</f>
        <v>0</v>
      </c>
      <c r="AN76" s="175">
        <f>COUNTIFS('เข้าร่วมพิธี+ไม่เข้า'!J:J,13,'เข้าร่วมพิธี+ไม่เข้า'!E:E,B76,'เข้าร่วมพิธี+ไม่เข้า'!L:L,"ไม่ประสงค์เข้าร่วมพิธีฯ โดยจะติดต่อรับด้วยตนเอง")</f>
        <v>0</v>
      </c>
      <c r="AO76" s="215">
        <f t="shared" si="32"/>
        <v>0</v>
      </c>
      <c r="AP76" s="175">
        <f>COUNTIFS('เข้าร่วมพิธี+ไม่เข้า'!K:K,14,'เข้าร่วมพิธี+ไม่เข้า'!F:F,B76,'เข้าร่วมพิธี+ไม่เข้า'!L:L,"ประสงค์เข้าร่วมพิธีฯ")</f>
        <v>0</v>
      </c>
      <c r="AQ76" s="175">
        <f>COUNTIFS('เข้าร่วมพิธี+ไม่เข้า'!K:K,14,'เข้าร่วมพิธี+ไม่เข้า'!F:F,B76,'เข้าร่วมพิธี+ไม่เข้า'!L:L,"ไม่ประสงค์เข้าร่วมพิธีฯ โดยจะติดต่อรับด้วยตนเอง")</f>
        <v>0</v>
      </c>
      <c r="AR76" s="215">
        <f t="shared" si="33"/>
        <v>0</v>
      </c>
      <c r="AS76" s="226">
        <f t="shared" si="34"/>
        <v>17</v>
      </c>
    </row>
    <row r="77" spans="1:46" x14ac:dyDescent="0.55000000000000004">
      <c r="A77" s="164">
        <v>65</v>
      </c>
      <c r="B77" s="111" t="s">
        <v>1731</v>
      </c>
      <c r="C77" s="175">
        <f>COUNTIFS('เข้าร่วมพิธี+ไม่เข้า'!K:K,1,'เข้าร่วมพิธี+ไม่เข้า'!F:F,B77,'เข้าร่วมพิธี+ไม่เข้า'!L:L,"ประสงค์เข้าร่วมพิธีฯ")</f>
        <v>0</v>
      </c>
      <c r="D77" s="175">
        <f>COUNTIFS('เข้าร่วมพิธี+ไม่เข้า'!K:K,1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E77" s="215">
        <f t="shared" si="20"/>
        <v>0</v>
      </c>
      <c r="F77" s="175">
        <f>COUNTIFS('เข้าร่วมพิธี+ไม่เข้า'!K:K,2,'เข้าร่วมพิธี+ไม่เข้า'!F:F,B77,'เข้าร่วมพิธี+ไม่เข้า'!L:L,"ประสงค์เข้าร่วมพิธีฯ")</f>
        <v>2</v>
      </c>
      <c r="G77" s="175">
        <f>COUNTIFS('เข้าร่วมพิธี+ไม่เข้า'!K:K,2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H77" s="215">
        <f t="shared" si="21"/>
        <v>2</v>
      </c>
      <c r="I77" s="175">
        <f>COUNTIFS('เข้าร่วมพิธี+ไม่เข้า'!K:K,3,'เข้าร่วมพิธี+ไม่เข้า'!F:F,B77,'เข้าร่วมพิธี+ไม่เข้า'!L:L,"ประสงค์เข้าร่วมพิธีฯ")</f>
        <v>0</v>
      </c>
      <c r="J77" s="175">
        <f>COUNTIFS('เข้าร่วมพิธี+ไม่เข้า'!K:K,3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K77" s="215">
        <f t="shared" si="22"/>
        <v>0</v>
      </c>
      <c r="L77" s="175">
        <f>COUNTIFS('เข้าร่วมพิธี+ไม่เข้า'!K:K,4,'เข้าร่วมพิธี+ไม่เข้า'!F:F,B77,'เข้าร่วมพิธี+ไม่เข้า'!L:L,"ประสงค์เข้าร่วมพิธีฯ")</f>
        <v>1</v>
      </c>
      <c r="M77" s="175">
        <f>COUNTIFS('เข้าร่วมพิธี+ไม่เข้า'!K:K,4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N77" s="215">
        <f t="shared" si="23"/>
        <v>1</v>
      </c>
      <c r="O77" s="175">
        <f>COUNTIFS('เข้าร่วมพิธี+ไม่เข้า'!K:K,5,'เข้าร่วมพิธี+ไม่เข้า'!F:F,B77,'เข้าร่วมพิธี+ไม่เข้า'!L:L,"ประสงค์เข้าร่วมพิธีฯ")</f>
        <v>0</v>
      </c>
      <c r="P77" s="175">
        <f>COUNTIFS('เข้าร่วมพิธี+ไม่เข้า'!K:K,5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Q77" s="215">
        <f t="shared" si="24"/>
        <v>0</v>
      </c>
      <c r="R77" s="175">
        <f>COUNTIFS('เข้าร่วมพิธี+ไม่เข้า'!K:K,6,'เข้าร่วมพิธี+ไม่เข้า'!F:F,B77,'เข้าร่วมพิธี+ไม่เข้า'!L:L,"ประสงค์เข้าร่วมพิธีฯ")</f>
        <v>1</v>
      </c>
      <c r="S77" s="175">
        <f>COUNTIFS('เข้าร่วมพิธี+ไม่เข้า'!K:K,6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T77" s="215">
        <f t="shared" si="25"/>
        <v>1</v>
      </c>
      <c r="U77" s="176">
        <f>COUNTIFS('เข้าร่วมพิธี+ไม่เข้า'!K:K,7,'เข้าร่วมพิธี+ไม่เข้า'!F:F,B77,'เข้าร่วมพิธี+ไม่เข้า'!L:L,"ประสงค์เข้าร่วมพิธีฯ")</f>
        <v>0</v>
      </c>
      <c r="V77" s="176">
        <f>COUNTIFS('เข้าร่วมพิธี+ไม่เข้า'!K:K,7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W77" s="218">
        <f t="shared" si="26"/>
        <v>0</v>
      </c>
      <c r="X77" s="176">
        <f>COUNTIFS('เข้าร่วมพิธี+ไม่เข้า'!K:K,8,'เข้าร่วมพิธี+ไม่เข้า'!F:F,B77,'เข้าร่วมพิธี+ไม่เข้า'!L:L,"ประสงค์เข้าร่วมพิธีฯ")</f>
        <v>1</v>
      </c>
      <c r="Y77" s="176">
        <f>COUNTIFS('เข้าร่วมพิธี+ไม่เข้า'!K:K,8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Z77" s="218">
        <f t="shared" si="27"/>
        <v>1</v>
      </c>
      <c r="AA77" s="175">
        <f>COUNTIFS('เข้าร่วมพิธี+ไม่เข้า'!K:K,9,'เข้าร่วมพิธี+ไม่เข้า'!F:F,B77,'เข้าร่วมพิธี+ไม่เข้า'!L:L,"ประสงค์เข้าร่วมพิธีฯ")</f>
        <v>0</v>
      </c>
      <c r="AB77" s="175">
        <f>COUNTIFS('เข้าร่วมพิธี+ไม่เข้า'!K:K,9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AC77" s="215">
        <f t="shared" si="28"/>
        <v>0</v>
      </c>
      <c r="AD77" s="175">
        <f>COUNTIFS('เข้าร่วมพิธี+ไม่เข้า'!L:L,10,'เข้าร่วมพิธี+ไม่เข้า'!G:G,B77,'เข้าร่วมพิธี+ไม่เข้า'!L:L,"ประสงค์เข้าร่วมพิธีฯ")</f>
        <v>0</v>
      </c>
      <c r="AE77" s="175">
        <f>COUNTIFS('เข้าร่วมพิธี+ไม่เข้า'!L:L,10,'เข้าร่วมพิธี+ไม่เข้า'!G:G,B77,'เข้าร่วมพิธี+ไม่เข้า'!L:L,"ไม่ประสงค์เข้าร่วมพิธีฯ โดยจะติดต่อรับด้วยตนเอง")</f>
        <v>0</v>
      </c>
      <c r="AF77" s="215">
        <f t="shared" si="29"/>
        <v>0</v>
      </c>
      <c r="AG77" s="175">
        <f>COUNTIFS('เข้าร่วมพิธี+ไม่เข้า'!K:K,11,'เข้าร่วมพิธี+ไม่เข้า'!F:F,B77,'เข้าร่วมพิธี+ไม่เข้า'!L:L,"ประสงค์เข้าร่วมพิธีฯ")</f>
        <v>0</v>
      </c>
      <c r="AH77" s="175">
        <f>COUNTIFS('เข้าร่วมพิธี+ไม่เข้า'!K:K,11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AI77" s="215">
        <f t="shared" si="30"/>
        <v>0</v>
      </c>
      <c r="AJ77" s="175">
        <f>COUNTIFS('เข้าร่วมพิธี+ไม่เข้า'!K:K,12,'เข้าร่วมพิธี+ไม่เข้า'!F:F,B77,'เข้าร่วมพิธี+ไม่เข้า'!L:L,"ประสงค์เข้าร่วมพิธีฯ")</f>
        <v>0</v>
      </c>
      <c r="AK77" s="175">
        <f>COUNTIFS('เข้าร่วมพิธี+ไม่เข้า'!K:K,12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AL77" s="215">
        <f t="shared" si="31"/>
        <v>0</v>
      </c>
      <c r="AM77" s="175">
        <f>COUNTIFS('เข้าร่วมพิธี+ไม่เข้า'!J:J,13,'เข้าร่วมพิธี+ไม่เข้า'!E:E,B77,'เข้าร่วมพิธี+ไม่เข้า'!L:L,"ประสงค์เข้าร่วมพิธีฯ")</f>
        <v>0</v>
      </c>
      <c r="AN77" s="175">
        <f>COUNTIFS('เข้าร่วมพิธี+ไม่เข้า'!J:J,13,'เข้าร่วมพิธี+ไม่เข้า'!E:E,B77,'เข้าร่วมพิธี+ไม่เข้า'!L:L,"ไม่ประสงค์เข้าร่วมพิธีฯ โดยจะติดต่อรับด้วยตนเอง")</f>
        <v>0</v>
      </c>
      <c r="AO77" s="215">
        <f t="shared" si="32"/>
        <v>0</v>
      </c>
      <c r="AP77" s="175">
        <f>COUNTIFS('เข้าร่วมพิธี+ไม่เข้า'!K:K,14,'เข้าร่วมพิธี+ไม่เข้า'!F:F,B77,'เข้าร่วมพิธี+ไม่เข้า'!L:L,"ประสงค์เข้าร่วมพิธีฯ")</f>
        <v>0</v>
      </c>
      <c r="AQ77" s="175">
        <f>COUNTIFS('เข้าร่วมพิธี+ไม่เข้า'!K:K,14,'เข้าร่วมพิธี+ไม่เข้า'!F:F,B77,'เข้าร่วมพิธี+ไม่เข้า'!L:L,"ไม่ประสงค์เข้าร่วมพิธีฯ โดยจะติดต่อรับด้วยตนเอง")</f>
        <v>0</v>
      </c>
      <c r="AR77" s="215">
        <f t="shared" si="33"/>
        <v>0</v>
      </c>
      <c r="AS77" s="226">
        <f t="shared" si="34"/>
        <v>5</v>
      </c>
    </row>
    <row r="78" spans="1:46" x14ac:dyDescent="0.55000000000000004">
      <c r="A78" s="164">
        <v>66</v>
      </c>
      <c r="B78" s="111" t="s">
        <v>1733</v>
      </c>
      <c r="C78" s="175">
        <f>COUNTIFS('เข้าร่วมพิธี+ไม่เข้า'!K:K,1,'เข้าร่วมพิธี+ไม่เข้า'!F:F,B78,'เข้าร่วมพิธี+ไม่เข้า'!L:L,"ประสงค์เข้าร่วมพิธีฯ")</f>
        <v>0</v>
      </c>
      <c r="D78" s="175">
        <f>COUNTIFS('เข้าร่วมพิธี+ไม่เข้า'!K:K,1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E78" s="215">
        <f t="shared" si="20"/>
        <v>0</v>
      </c>
      <c r="F78" s="175">
        <f>COUNTIFS('เข้าร่วมพิธี+ไม่เข้า'!K:K,2,'เข้าร่วมพิธี+ไม่เข้า'!F:F,B78,'เข้าร่วมพิธี+ไม่เข้า'!L:L,"ประสงค์เข้าร่วมพิธีฯ")</f>
        <v>0</v>
      </c>
      <c r="G78" s="175">
        <f>COUNTIFS('เข้าร่วมพิธี+ไม่เข้า'!K:K,2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H78" s="215">
        <f t="shared" si="21"/>
        <v>0</v>
      </c>
      <c r="I78" s="175">
        <f>COUNTIFS('เข้าร่วมพิธี+ไม่เข้า'!K:K,3,'เข้าร่วมพิธี+ไม่เข้า'!F:F,B78,'เข้าร่วมพิธี+ไม่เข้า'!L:L,"ประสงค์เข้าร่วมพิธีฯ")</f>
        <v>1</v>
      </c>
      <c r="J78" s="175">
        <f>COUNTIFS('เข้าร่วมพิธี+ไม่เข้า'!K:K,3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K78" s="215">
        <f t="shared" si="22"/>
        <v>1</v>
      </c>
      <c r="L78" s="175">
        <f>COUNTIFS('เข้าร่วมพิธี+ไม่เข้า'!K:K,4,'เข้าร่วมพิธี+ไม่เข้า'!F:F,B78,'เข้าร่วมพิธี+ไม่เข้า'!L:L,"ประสงค์เข้าร่วมพิธีฯ")</f>
        <v>0</v>
      </c>
      <c r="M78" s="175">
        <f>COUNTIFS('เข้าร่วมพิธี+ไม่เข้า'!K:K,4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N78" s="215">
        <f t="shared" si="23"/>
        <v>0</v>
      </c>
      <c r="O78" s="175">
        <f>COUNTIFS('เข้าร่วมพิธี+ไม่เข้า'!K:K,5,'เข้าร่วมพิธี+ไม่เข้า'!F:F,B78,'เข้าร่วมพิธี+ไม่เข้า'!L:L,"ประสงค์เข้าร่วมพิธีฯ")</f>
        <v>0</v>
      </c>
      <c r="P78" s="175">
        <f>COUNTIFS('เข้าร่วมพิธี+ไม่เข้า'!K:K,5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Q78" s="215">
        <f t="shared" si="24"/>
        <v>0</v>
      </c>
      <c r="R78" s="175">
        <f>COUNTIFS('เข้าร่วมพิธี+ไม่เข้า'!K:K,6,'เข้าร่วมพิธี+ไม่เข้า'!F:F,B78,'เข้าร่วมพิธี+ไม่เข้า'!L:L,"ประสงค์เข้าร่วมพิธีฯ")</f>
        <v>0</v>
      </c>
      <c r="S78" s="175">
        <f>COUNTIFS('เข้าร่วมพิธี+ไม่เข้า'!K:K,6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T78" s="215">
        <f t="shared" si="25"/>
        <v>0</v>
      </c>
      <c r="U78" s="176">
        <f>COUNTIFS('เข้าร่วมพิธี+ไม่เข้า'!K:K,7,'เข้าร่วมพิธี+ไม่เข้า'!F:F,B78,'เข้าร่วมพิธี+ไม่เข้า'!L:L,"ประสงค์เข้าร่วมพิธีฯ")</f>
        <v>0</v>
      </c>
      <c r="V78" s="176">
        <f>COUNTIFS('เข้าร่วมพิธี+ไม่เข้า'!K:K,7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W78" s="218">
        <f t="shared" si="26"/>
        <v>0</v>
      </c>
      <c r="X78" s="176">
        <f>COUNTIFS('เข้าร่วมพิธี+ไม่เข้า'!K:K,8,'เข้าร่วมพิธี+ไม่เข้า'!F:F,B78,'เข้าร่วมพิธี+ไม่เข้า'!L:L,"ประสงค์เข้าร่วมพิธีฯ")</f>
        <v>0</v>
      </c>
      <c r="Y78" s="176">
        <f>COUNTIFS('เข้าร่วมพิธี+ไม่เข้า'!K:K,8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Z78" s="218">
        <f t="shared" si="27"/>
        <v>0</v>
      </c>
      <c r="AA78" s="175">
        <f>COUNTIFS('เข้าร่วมพิธี+ไม่เข้า'!K:K,9,'เข้าร่วมพิธี+ไม่เข้า'!F:F,B78,'เข้าร่วมพิธี+ไม่เข้า'!L:L,"ประสงค์เข้าร่วมพิธีฯ")</f>
        <v>0</v>
      </c>
      <c r="AB78" s="175">
        <f>COUNTIFS('เข้าร่วมพิธี+ไม่เข้า'!K:K,9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AC78" s="215">
        <f t="shared" si="28"/>
        <v>0</v>
      </c>
      <c r="AD78" s="175">
        <f>COUNTIFS('เข้าร่วมพิธี+ไม่เข้า'!L:L,10,'เข้าร่วมพิธี+ไม่เข้า'!G:G,B78,'เข้าร่วมพิธี+ไม่เข้า'!L:L,"ประสงค์เข้าร่วมพิธีฯ")</f>
        <v>0</v>
      </c>
      <c r="AE78" s="175">
        <f>COUNTIFS('เข้าร่วมพิธี+ไม่เข้า'!L:L,10,'เข้าร่วมพิธี+ไม่เข้า'!G:G,B78,'เข้าร่วมพิธี+ไม่เข้า'!L:L,"ไม่ประสงค์เข้าร่วมพิธีฯ โดยจะติดต่อรับด้วยตนเอง")</f>
        <v>0</v>
      </c>
      <c r="AF78" s="215">
        <f t="shared" si="29"/>
        <v>0</v>
      </c>
      <c r="AG78" s="175">
        <f>COUNTIFS('เข้าร่วมพิธี+ไม่เข้า'!K:K,11,'เข้าร่วมพิธี+ไม่เข้า'!F:F,B78,'เข้าร่วมพิธี+ไม่เข้า'!L:L,"ประสงค์เข้าร่วมพิธีฯ")</f>
        <v>0</v>
      </c>
      <c r="AH78" s="175">
        <f>COUNTIFS('เข้าร่วมพิธี+ไม่เข้า'!K:K,11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AI78" s="215">
        <f t="shared" si="30"/>
        <v>0</v>
      </c>
      <c r="AJ78" s="175">
        <f>COUNTIFS('เข้าร่วมพิธี+ไม่เข้า'!K:K,12,'เข้าร่วมพิธี+ไม่เข้า'!F:F,B78,'เข้าร่วมพิธี+ไม่เข้า'!L:L,"ประสงค์เข้าร่วมพิธีฯ")</f>
        <v>0</v>
      </c>
      <c r="AK78" s="175">
        <f>COUNTIFS('เข้าร่วมพิธี+ไม่เข้า'!K:K,12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AL78" s="215">
        <f t="shared" si="31"/>
        <v>0</v>
      </c>
      <c r="AM78" s="175">
        <f>COUNTIFS('เข้าร่วมพิธี+ไม่เข้า'!J:J,13,'เข้าร่วมพิธี+ไม่เข้า'!E:E,B78,'เข้าร่วมพิธี+ไม่เข้า'!L:L,"ประสงค์เข้าร่วมพิธีฯ")</f>
        <v>0</v>
      </c>
      <c r="AN78" s="175">
        <f>COUNTIFS('เข้าร่วมพิธี+ไม่เข้า'!J:J,13,'เข้าร่วมพิธี+ไม่เข้า'!E:E,B78,'เข้าร่วมพิธี+ไม่เข้า'!L:L,"ไม่ประสงค์เข้าร่วมพิธีฯ โดยจะติดต่อรับด้วยตนเอง")</f>
        <v>0</v>
      </c>
      <c r="AO78" s="215">
        <f t="shared" si="32"/>
        <v>0</v>
      </c>
      <c r="AP78" s="175">
        <f>COUNTIFS('เข้าร่วมพิธี+ไม่เข้า'!K:K,14,'เข้าร่วมพิธี+ไม่เข้า'!F:F,B78,'เข้าร่วมพิธี+ไม่เข้า'!L:L,"ประสงค์เข้าร่วมพิธีฯ")</f>
        <v>0</v>
      </c>
      <c r="AQ78" s="175">
        <f>COUNTIFS('เข้าร่วมพิธี+ไม่เข้า'!K:K,14,'เข้าร่วมพิธี+ไม่เข้า'!F:F,B78,'เข้าร่วมพิธี+ไม่เข้า'!L:L,"ไม่ประสงค์เข้าร่วมพิธีฯ โดยจะติดต่อรับด้วยตนเอง")</f>
        <v>0</v>
      </c>
      <c r="AR78" s="215">
        <f t="shared" si="33"/>
        <v>0</v>
      </c>
      <c r="AS78" s="226">
        <f t="shared" si="34"/>
        <v>1</v>
      </c>
    </row>
    <row r="79" spans="1:46" x14ac:dyDescent="0.55000000000000004">
      <c r="A79" s="164">
        <v>67</v>
      </c>
      <c r="B79" s="111" t="s">
        <v>1736</v>
      </c>
      <c r="C79" s="175">
        <f>COUNTIFS('เข้าร่วมพิธี+ไม่เข้า'!K:K,1,'เข้าร่วมพิธี+ไม่เข้า'!F:F,B79,'เข้าร่วมพิธี+ไม่เข้า'!L:L,"ประสงค์เข้าร่วมพิธีฯ")</f>
        <v>1</v>
      </c>
      <c r="D79" s="175">
        <f>COUNTIFS('เข้าร่วมพิธี+ไม่เข้า'!K:K,1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E79" s="215">
        <f t="shared" si="20"/>
        <v>1</v>
      </c>
      <c r="F79" s="175">
        <f>COUNTIFS('เข้าร่วมพิธี+ไม่เข้า'!K:K,2,'เข้าร่วมพิธี+ไม่เข้า'!F:F,B79,'เข้าร่วมพิธี+ไม่เข้า'!L:L,"ประสงค์เข้าร่วมพิธีฯ")</f>
        <v>2</v>
      </c>
      <c r="G79" s="175">
        <f>COUNTIFS('เข้าร่วมพิธี+ไม่เข้า'!K:K,2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H79" s="215">
        <f t="shared" si="21"/>
        <v>2</v>
      </c>
      <c r="I79" s="175">
        <f>COUNTIFS('เข้าร่วมพิธี+ไม่เข้า'!K:K,3,'เข้าร่วมพิธี+ไม่เข้า'!F:F,B79,'เข้าร่วมพิธี+ไม่เข้า'!L:L,"ประสงค์เข้าร่วมพิธีฯ")</f>
        <v>0</v>
      </c>
      <c r="J79" s="175">
        <f>COUNTIFS('เข้าร่วมพิธี+ไม่เข้า'!K:K,3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K79" s="215">
        <f t="shared" si="22"/>
        <v>0</v>
      </c>
      <c r="L79" s="175">
        <f>COUNTIFS('เข้าร่วมพิธี+ไม่เข้า'!K:K,4,'เข้าร่วมพิธี+ไม่เข้า'!F:F,B79,'เข้าร่วมพิธี+ไม่เข้า'!L:L,"ประสงค์เข้าร่วมพิธีฯ")</f>
        <v>1</v>
      </c>
      <c r="M79" s="175">
        <f>COUNTIFS('เข้าร่วมพิธี+ไม่เข้า'!K:K,4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N79" s="215">
        <f t="shared" si="23"/>
        <v>1</v>
      </c>
      <c r="O79" s="175">
        <f>COUNTIFS('เข้าร่วมพิธี+ไม่เข้า'!K:K,5,'เข้าร่วมพิธี+ไม่เข้า'!F:F,B79,'เข้าร่วมพิธี+ไม่เข้า'!L:L,"ประสงค์เข้าร่วมพิธีฯ")</f>
        <v>1</v>
      </c>
      <c r="P79" s="175">
        <f>COUNTIFS('เข้าร่วมพิธี+ไม่เข้า'!K:K,5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Q79" s="215">
        <f t="shared" si="24"/>
        <v>1</v>
      </c>
      <c r="R79" s="175">
        <f>COUNTIFS('เข้าร่วมพิธี+ไม่เข้า'!K:K,6,'เข้าร่วมพิธี+ไม่เข้า'!F:F,B79,'เข้าร่วมพิธี+ไม่เข้า'!L:L,"ประสงค์เข้าร่วมพิธีฯ")</f>
        <v>1</v>
      </c>
      <c r="S79" s="175">
        <f>COUNTIFS('เข้าร่วมพิธี+ไม่เข้า'!K:K,6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T79" s="215">
        <f t="shared" si="25"/>
        <v>1</v>
      </c>
      <c r="U79" s="176">
        <f>COUNTIFS('เข้าร่วมพิธี+ไม่เข้า'!K:K,7,'เข้าร่วมพิธี+ไม่เข้า'!F:F,B79,'เข้าร่วมพิธี+ไม่เข้า'!L:L,"ประสงค์เข้าร่วมพิธีฯ")</f>
        <v>0</v>
      </c>
      <c r="V79" s="176">
        <f>COUNTIFS('เข้าร่วมพิธี+ไม่เข้า'!K:K,7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W79" s="218">
        <f t="shared" si="26"/>
        <v>0</v>
      </c>
      <c r="X79" s="176">
        <f>COUNTIFS('เข้าร่วมพิธี+ไม่เข้า'!K:K,8,'เข้าร่วมพิธี+ไม่เข้า'!F:F,B79,'เข้าร่วมพิธี+ไม่เข้า'!L:L,"ประสงค์เข้าร่วมพิธีฯ")</f>
        <v>1</v>
      </c>
      <c r="Y79" s="176">
        <f>COUNTIFS('เข้าร่วมพิธี+ไม่เข้า'!K:K,8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Z79" s="218">
        <f t="shared" si="27"/>
        <v>1</v>
      </c>
      <c r="AA79" s="175">
        <f>COUNTIFS('เข้าร่วมพิธี+ไม่เข้า'!K:K,9,'เข้าร่วมพิธี+ไม่เข้า'!F:F,B79,'เข้าร่วมพิธี+ไม่เข้า'!L:L,"ประสงค์เข้าร่วมพิธีฯ")</f>
        <v>0</v>
      </c>
      <c r="AB79" s="175">
        <f>COUNTIFS('เข้าร่วมพิธี+ไม่เข้า'!K:K,9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AC79" s="215">
        <f t="shared" si="28"/>
        <v>0</v>
      </c>
      <c r="AD79" s="175">
        <f>COUNTIFS('เข้าร่วมพิธี+ไม่เข้า'!L:L,10,'เข้าร่วมพิธี+ไม่เข้า'!G:G,B79,'เข้าร่วมพิธี+ไม่เข้า'!L:L,"ประสงค์เข้าร่วมพิธีฯ")</f>
        <v>0</v>
      </c>
      <c r="AE79" s="175">
        <f>COUNTIFS('เข้าร่วมพิธี+ไม่เข้า'!L:L,10,'เข้าร่วมพิธี+ไม่เข้า'!G:G,B79,'เข้าร่วมพิธี+ไม่เข้า'!L:L,"ไม่ประสงค์เข้าร่วมพิธีฯ โดยจะติดต่อรับด้วยตนเอง")</f>
        <v>0</v>
      </c>
      <c r="AF79" s="215">
        <f t="shared" si="29"/>
        <v>0</v>
      </c>
      <c r="AG79" s="175">
        <f>COUNTIFS('เข้าร่วมพิธี+ไม่เข้า'!K:K,11,'เข้าร่วมพิธี+ไม่เข้า'!F:F,B79,'เข้าร่วมพิธี+ไม่เข้า'!L:L,"ประสงค์เข้าร่วมพิธีฯ")</f>
        <v>0</v>
      </c>
      <c r="AH79" s="175">
        <f>COUNTIFS('เข้าร่วมพิธี+ไม่เข้า'!K:K,11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AI79" s="215">
        <f t="shared" si="30"/>
        <v>0</v>
      </c>
      <c r="AJ79" s="175">
        <f>COUNTIFS('เข้าร่วมพิธี+ไม่เข้า'!K:K,12,'เข้าร่วมพิธี+ไม่เข้า'!F:F,B79,'เข้าร่วมพิธี+ไม่เข้า'!L:L,"ประสงค์เข้าร่วมพิธีฯ")</f>
        <v>0</v>
      </c>
      <c r="AK79" s="175">
        <f>COUNTIFS('เข้าร่วมพิธี+ไม่เข้า'!K:K,12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AL79" s="215">
        <f t="shared" si="31"/>
        <v>0</v>
      </c>
      <c r="AM79" s="175">
        <f>COUNTIFS('เข้าร่วมพิธี+ไม่เข้า'!J:J,13,'เข้าร่วมพิธี+ไม่เข้า'!E:E,B79,'เข้าร่วมพิธี+ไม่เข้า'!L:L,"ประสงค์เข้าร่วมพิธีฯ")</f>
        <v>0</v>
      </c>
      <c r="AN79" s="175">
        <f>COUNTIFS('เข้าร่วมพิธี+ไม่เข้า'!J:J,13,'เข้าร่วมพิธี+ไม่เข้า'!E:E,B79,'เข้าร่วมพิธี+ไม่เข้า'!L:L,"ไม่ประสงค์เข้าร่วมพิธีฯ โดยจะติดต่อรับด้วยตนเอง")</f>
        <v>0</v>
      </c>
      <c r="AO79" s="215">
        <f t="shared" si="32"/>
        <v>0</v>
      </c>
      <c r="AP79" s="175">
        <f>COUNTIFS('เข้าร่วมพิธี+ไม่เข้า'!K:K,14,'เข้าร่วมพิธี+ไม่เข้า'!F:F,B79,'เข้าร่วมพิธี+ไม่เข้า'!L:L,"ประสงค์เข้าร่วมพิธีฯ")</f>
        <v>0</v>
      </c>
      <c r="AQ79" s="175">
        <f>COUNTIFS('เข้าร่วมพิธี+ไม่เข้า'!K:K,14,'เข้าร่วมพิธี+ไม่เข้า'!F:F,B79,'เข้าร่วมพิธี+ไม่เข้า'!L:L,"ไม่ประสงค์เข้าร่วมพิธีฯ โดยจะติดต่อรับด้วยตนเอง")</f>
        <v>0</v>
      </c>
      <c r="AR79" s="215">
        <f t="shared" si="33"/>
        <v>0</v>
      </c>
      <c r="AS79" s="226">
        <f t="shared" si="34"/>
        <v>7</v>
      </c>
    </row>
    <row r="80" spans="1:46" s="235" customFormat="1" ht="24.75" thickBot="1" x14ac:dyDescent="0.6">
      <c r="A80" s="219"/>
      <c r="B80" s="220" t="s">
        <v>1887</v>
      </c>
      <c r="C80" s="216">
        <f t="shared" ref="C80:AR80" si="35">SUM(C70:C79)</f>
        <v>4</v>
      </c>
      <c r="D80" s="216">
        <f t="shared" si="35"/>
        <v>0</v>
      </c>
      <c r="E80" s="216">
        <f t="shared" si="35"/>
        <v>4</v>
      </c>
      <c r="F80" s="216">
        <f t="shared" si="35"/>
        <v>10</v>
      </c>
      <c r="G80" s="216">
        <f t="shared" si="35"/>
        <v>0</v>
      </c>
      <c r="H80" s="216">
        <f t="shared" si="35"/>
        <v>10</v>
      </c>
      <c r="I80" s="216">
        <f t="shared" si="35"/>
        <v>5</v>
      </c>
      <c r="J80" s="216">
        <f t="shared" si="35"/>
        <v>0</v>
      </c>
      <c r="K80" s="216">
        <f t="shared" si="35"/>
        <v>5</v>
      </c>
      <c r="L80" s="216">
        <f t="shared" si="35"/>
        <v>9</v>
      </c>
      <c r="M80" s="216">
        <f t="shared" si="35"/>
        <v>0</v>
      </c>
      <c r="N80" s="216">
        <f t="shared" si="35"/>
        <v>9</v>
      </c>
      <c r="O80" s="216">
        <f t="shared" si="35"/>
        <v>18</v>
      </c>
      <c r="P80" s="216">
        <f t="shared" si="35"/>
        <v>0</v>
      </c>
      <c r="Q80" s="216">
        <f t="shared" si="35"/>
        <v>18</v>
      </c>
      <c r="R80" s="216">
        <f t="shared" si="35"/>
        <v>28</v>
      </c>
      <c r="S80" s="216">
        <f t="shared" si="35"/>
        <v>0</v>
      </c>
      <c r="T80" s="216">
        <f t="shared" si="35"/>
        <v>28</v>
      </c>
      <c r="U80" s="216">
        <f t="shared" si="35"/>
        <v>3</v>
      </c>
      <c r="V80" s="216">
        <f t="shared" si="35"/>
        <v>0</v>
      </c>
      <c r="W80" s="216">
        <f t="shared" si="35"/>
        <v>3</v>
      </c>
      <c r="X80" s="216">
        <f t="shared" si="35"/>
        <v>16</v>
      </c>
      <c r="Y80" s="216">
        <f t="shared" si="35"/>
        <v>0</v>
      </c>
      <c r="Z80" s="216">
        <f t="shared" si="35"/>
        <v>16</v>
      </c>
      <c r="AA80" s="216">
        <f t="shared" si="35"/>
        <v>0</v>
      </c>
      <c r="AB80" s="216">
        <f t="shared" si="35"/>
        <v>0</v>
      </c>
      <c r="AC80" s="216">
        <f t="shared" si="35"/>
        <v>0</v>
      </c>
      <c r="AD80" s="216">
        <f t="shared" si="35"/>
        <v>0</v>
      </c>
      <c r="AE80" s="216">
        <f t="shared" si="35"/>
        <v>0</v>
      </c>
      <c r="AF80" s="216">
        <f t="shared" si="35"/>
        <v>0</v>
      </c>
      <c r="AG80" s="216">
        <f t="shared" si="35"/>
        <v>0</v>
      </c>
      <c r="AH80" s="216">
        <f t="shared" si="35"/>
        <v>0</v>
      </c>
      <c r="AI80" s="216">
        <f t="shared" si="35"/>
        <v>0</v>
      </c>
      <c r="AJ80" s="216">
        <f t="shared" si="35"/>
        <v>0</v>
      </c>
      <c r="AK80" s="216">
        <f t="shared" si="35"/>
        <v>0</v>
      </c>
      <c r="AL80" s="216">
        <f t="shared" si="35"/>
        <v>0</v>
      </c>
      <c r="AM80" s="216">
        <f t="shared" si="35"/>
        <v>0</v>
      </c>
      <c r="AN80" s="216">
        <f t="shared" si="35"/>
        <v>0</v>
      </c>
      <c r="AO80" s="216">
        <f t="shared" si="35"/>
        <v>0</v>
      </c>
      <c r="AP80" s="216">
        <f t="shared" si="35"/>
        <v>0</v>
      </c>
      <c r="AQ80" s="216">
        <f t="shared" si="35"/>
        <v>0</v>
      </c>
      <c r="AR80" s="216">
        <f t="shared" si="35"/>
        <v>0</v>
      </c>
      <c r="AS80" s="227">
        <f>SUM(AS70:AS79)</f>
        <v>93</v>
      </c>
      <c r="AT80" s="234"/>
    </row>
    <row r="81" spans="1:46" s="239" customFormat="1" ht="25.5" thickTop="1" thickBot="1" x14ac:dyDescent="0.6">
      <c r="A81" s="221"/>
      <c r="B81" s="222" t="s">
        <v>1888</v>
      </c>
      <c r="C81" s="223">
        <f t="shared" ref="C81:AR81" si="36">C18+C33+C45+C57+C69+C80</f>
        <v>37</v>
      </c>
      <c r="D81" s="223">
        <f t="shared" si="36"/>
        <v>0</v>
      </c>
      <c r="E81" s="223">
        <f t="shared" si="36"/>
        <v>37</v>
      </c>
      <c r="F81" s="223">
        <f t="shared" si="36"/>
        <v>46</v>
      </c>
      <c r="G81" s="223">
        <f t="shared" si="36"/>
        <v>0</v>
      </c>
      <c r="H81" s="223">
        <f t="shared" si="36"/>
        <v>46</v>
      </c>
      <c r="I81" s="223">
        <f t="shared" si="36"/>
        <v>45</v>
      </c>
      <c r="J81" s="223">
        <f t="shared" si="36"/>
        <v>0</v>
      </c>
      <c r="K81" s="223">
        <f t="shared" si="36"/>
        <v>45</v>
      </c>
      <c r="L81" s="223">
        <f t="shared" si="36"/>
        <v>63</v>
      </c>
      <c r="M81" s="223">
        <f t="shared" si="36"/>
        <v>0</v>
      </c>
      <c r="N81" s="223">
        <f t="shared" si="36"/>
        <v>63</v>
      </c>
      <c r="O81" s="223">
        <f t="shared" si="36"/>
        <v>105</v>
      </c>
      <c r="P81" s="223">
        <f t="shared" si="36"/>
        <v>0</v>
      </c>
      <c r="Q81" s="223">
        <f t="shared" si="36"/>
        <v>105</v>
      </c>
      <c r="R81" s="223">
        <f t="shared" si="36"/>
        <v>190</v>
      </c>
      <c r="S81" s="223">
        <f t="shared" si="36"/>
        <v>0</v>
      </c>
      <c r="T81" s="223">
        <f t="shared" si="36"/>
        <v>190</v>
      </c>
      <c r="U81" s="223">
        <f t="shared" si="36"/>
        <v>31</v>
      </c>
      <c r="V81" s="223">
        <f t="shared" si="36"/>
        <v>0</v>
      </c>
      <c r="W81" s="223">
        <f t="shared" si="36"/>
        <v>31</v>
      </c>
      <c r="X81" s="223">
        <f t="shared" si="36"/>
        <v>112</v>
      </c>
      <c r="Y81" s="223">
        <f t="shared" si="36"/>
        <v>0</v>
      </c>
      <c r="Z81" s="223">
        <f t="shared" si="36"/>
        <v>112</v>
      </c>
      <c r="AA81" s="223">
        <f t="shared" si="36"/>
        <v>0</v>
      </c>
      <c r="AB81" s="223">
        <f t="shared" si="36"/>
        <v>0</v>
      </c>
      <c r="AC81" s="223">
        <f t="shared" si="36"/>
        <v>0</v>
      </c>
      <c r="AD81" s="223">
        <f t="shared" si="36"/>
        <v>0</v>
      </c>
      <c r="AE81" s="223">
        <f t="shared" si="36"/>
        <v>0</v>
      </c>
      <c r="AF81" s="223">
        <f t="shared" si="36"/>
        <v>0</v>
      </c>
      <c r="AG81" s="223">
        <f t="shared" si="36"/>
        <v>5</v>
      </c>
      <c r="AH81" s="223">
        <f t="shared" si="36"/>
        <v>0</v>
      </c>
      <c r="AI81" s="223">
        <f t="shared" si="36"/>
        <v>5</v>
      </c>
      <c r="AJ81" s="223">
        <f t="shared" si="36"/>
        <v>0</v>
      </c>
      <c r="AK81" s="223">
        <f t="shared" si="36"/>
        <v>0</v>
      </c>
      <c r="AL81" s="223">
        <f t="shared" si="36"/>
        <v>0</v>
      </c>
      <c r="AM81" s="223">
        <f t="shared" si="36"/>
        <v>0</v>
      </c>
      <c r="AN81" s="223">
        <f t="shared" si="36"/>
        <v>0</v>
      </c>
      <c r="AO81" s="223">
        <f t="shared" si="36"/>
        <v>0</v>
      </c>
      <c r="AP81" s="223">
        <f t="shared" si="36"/>
        <v>0</v>
      </c>
      <c r="AQ81" s="223">
        <f t="shared" si="36"/>
        <v>0</v>
      </c>
      <c r="AR81" s="223">
        <f t="shared" si="36"/>
        <v>0</v>
      </c>
      <c r="AS81" s="229">
        <f>AS18+AS33+AS45+AS57+AS69+AS80</f>
        <v>634</v>
      </c>
      <c r="AT81" s="238"/>
    </row>
    <row r="82" spans="1:46" ht="24.75" thickTop="1" x14ac:dyDescent="0.55000000000000004">
      <c r="AS82" s="243">
        <f>C81+F81+I81+L81+O81+R81+U81+X81+AA81+AD81+AG81+AJ81+AM81+AP81</f>
        <v>634</v>
      </c>
    </row>
  </sheetData>
  <mergeCells count="25">
    <mergeCell ref="AM6:AO6"/>
    <mergeCell ref="AP6:AR6"/>
    <mergeCell ref="U5:Z5"/>
    <mergeCell ref="X6:Z6"/>
    <mergeCell ref="AA5:AF5"/>
    <mergeCell ref="AA6:AC6"/>
    <mergeCell ref="AD6:AF6"/>
    <mergeCell ref="AG6:AI6"/>
    <mergeCell ref="U6:W6"/>
    <mergeCell ref="A1:AS1"/>
    <mergeCell ref="A2:AS2"/>
    <mergeCell ref="A3:AS3"/>
    <mergeCell ref="AJ6:AL6"/>
    <mergeCell ref="AG5:AL5"/>
    <mergeCell ref="AS5:AS7"/>
    <mergeCell ref="C6:E6"/>
    <mergeCell ref="C5:H5"/>
    <mergeCell ref="F6:H6"/>
    <mergeCell ref="I5:N5"/>
    <mergeCell ref="I6:K6"/>
    <mergeCell ref="L6:N6"/>
    <mergeCell ref="O5:T5"/>
    <mergeCell ref="O6:Q6"/>
    <mergeCell ref="R6:T6"/>
    <mergeCell ref="AM5:AR5"/>
  </mergeCells>
  <pageMargins left="0.25" right="0.25" top="0.75" bottom="0.75" header="0.3" footer="0.3"/>
  <pageSetup paperSize="9" scale="51" orientation="landscape" r:id="rId1"/>
  <headerFooter>
    <oddFooter>&amp;C&amp;"TH SarabunPSK,Regular"&amp;18หน้า &amp;P</oddFooter>
  </headerFooter>
  <rowBreaks count="5" manualBreakCount="5">
    <brk id="18" max="16383" man="1"/>
    <brk id="33" max="16383" man="1"/>
    <brk id="45" max="16383" man="1"/>
    <brk id="57" max="16383" man="1"/>
    <brk id="69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4495-EE26-4FCC-B6E7-A90B0EC7CDD3}">
  <sheetPr>
    <tabColor theme="5" tint="0.39997558519241921"/>
    <outlinePr summaryBelow="0" summaryRight="0"/>
  </sheetPr>
  <dimension ref="A1:XFD836"/>
  <sheetViews>
    <sheetView tabSelected="1" view="pageBreakPreview" zoomScaleNormal="100" zoomScaleSheetLayoutView="100" workbookViewId="0">
      <pane ySplit="5" topLeftCell="A6" activePane="bottomLeft" state="frozen"/>
      <selection pane="bottomLeft" activeCell="D12" sqref="D12"/>
    </sheetView>
  </sheetViews>
  <sheetFormatPr defaultColWidth="12.5703125" defaultRowHeight="15.75" customHeight="1" x14ac:dyDescent="0.6"/>
  <cols>
    <col min="1" max="1" width="6.140625" style="79" customWidth="1"/>
    <col min="2" max="2" width="30.7109375" style="61" bestFit="1" customWidth="1"/>
    <col min="3" max="3" width="31.85546875" style="61" hidden="1" customWidth="1"/>
    <col min="4" max="4" width="35.85546875" style="80" customWidth="1"/>
    <col min="5" max="5" width="8.42578125" style="81" hidden="1" customWidth="1"/>
    <col min="6" max="6" width="43.5703125" style="80" customWidth="1"/>
    <col min="7" max="7" width="28.28515625" style="81" hidden="1" customWidth="1"/>
    <col min="8" max="8" width="14.28515625" style="82" hidden="1" customWidth="1"/>
    <col min="9" max="9" width="14.5703125" style="81" hidden="1" customWidth="1"/>
    <col min="10" max="10" width="32" style="166" customWidth="1"/>
    <col min="11" max="11" width="6" style="166" customWidth="1"/>
    <col min="12" max="12" width="42" style="166" bestFit="1" customWidth="1"/>
    <col min="13" max="13" width="6" style="166" customWidth="1"/>
    <col min="14" max="18" width="18.85546875" style="110" customWidth="1"/>
    <col min="19" max="16384" width="12.5703125" style="110"/>
  </cols>
  <sheetData>
    <row r="1" spans="1:14" ht="30" x14ac:dyDescent="0.65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167"/>
      <c r="K1" s="167"/>
      <c r="L1" s="167"/>
    </row>
    <row r="2" spans="1:14" ht="30" x14ac:dyDescent="0.65">
      <c r="A2" s="292" t="s">
        <v>1</v>
      </c>
      <c r="B2" s="292"/>
      <c r="C2" s="292"/>
      <c r="D2" s="292"/>
      <c r="E2" s="292"/>
      <c r="F2" s="292"/>
      <c r="G2" s="292"/>
      <c r="H2" s="292"/>
      <c r="I2" s="292"/>
      <c r="J2" s="167"/>
      <c r="K2" s="167"/>
      <c r="L2" s="167"/>
    </row>
    <row r="3" spans="1:14" ht="30" x14ac:dyDescent="0.65">
      <c r="A3" s="292" t="s">
        <v>2</v>
      </c>
      <c r="B3" s="292"/>
      <c r="C3" s="292"/>
      <c r="D3" s="292"/>
      <c r="E3" s="292"/>
      <c r="F3" s="292"/>
      <c r="G3" s="292"/>
      <c r="H3" s="292"/>
      <c r="I3" s="292"/>
      <c r="J3" s="167"/>
      <c r="K3" s="167"/>
      <c r="L3" s="167"/>
    </row>
    <row r="4" spans="1:14" ht="15" customHeight="1" x14ac:dyDescent="0.55000000000000004">
      <c r="A4" s="42"/>
      <c r="B4" s="42"/>
      <c r="C4" s="42"/>
      <c r="D4" s="62"/>
      <c r="E4" s="42"/>
      <c r="F4" s="42"/>
      <c r="G4" s="42"/>
      <c r="H4" s="42"/>
      <c r="I4" s="42"/>
      <c r="J4" s="167"/>
      <c r="K4" s="167"/>
      <c r="L4" s="167"/>
    </row>
    <row r="5" spans="1:14" s="2" customFormat="1" ht="27" x14ac:dyDescent="0.6">
      <c r="A5" s="54" t="s">
        <v>1532</v>
      </c>
      <c r="B5" s="55" t="s">
        <v>1739</v>
      </c>
      <c r="C5" s="55" t="s">
        <v>5</v>
      </c>
      <c r="D5" s="57" t="s">
        <v>1535</v>
      </c>
      <c r="E5" s="55" t="s">
        <v>1534</v>
      </c>
      <c r="F5" s="57" t="s">
        <v>1738</v>
      </c>
      <c r="G5" s="55" t="s">
        <v>1536</v>
      </c>
      <c r="H5" s="56" t="s">
        <v>1807</v>
      </c>
      <c r="I5" s="55" t="s">
        <v>1537</v>
      </c>
      <c r="J5" s="44" t="s">
        <v>9</v>
      </c>
      <c r="K5" s="44"/>
      <c r="L5" s="44" t="s">
        <v>10</v>
      </c>
      <c r="M5" s="240" t="s">
        <v>1527</v>
      </c>
    </row>
    <row r="6" spans="1:14" s="50" customFormat="1" ht="30" x14ac:dyDescent="0.65">
      <c r="A6" s="137"/>
      <c r="B6" s="138" t="s">
        <v>15</v>
      </c>
      <c r="C6" s="139"/>
      <c r="D6" s="140"/>
      <c r="E6" s="141"/>
      <c r="F6" s="170" t="str">
        <f>"จำนวนทั้งหมด   "&amp;COUNTIF(J:J,B6)&amp;"    ราย"</f>
        <v>จำนวนทั้งหมด   39    ราย</v>
      </c>
      <c r="G6" s="142"/>
      <c r="H6" s="143"/>
      <c r="I6" s="144"/>
      <c r="J6" s="168"/>
      <c r="K6" s="168"/>
      <c r="L6" s="168"/>
      <c r="M6" s="168"/>
    </row>
    <row r="7" spans="1:14" s="50" customFormat="1" ht="32.25" x14ac:dyDescent="0.7">
      <c r="A7" s="145"/>
      <c r="B7" s="156" t="str">
        <f>"เข้าร่วม   "&amp;COUNTIFS(J:J,B6,L:L,"ประสงค์เข้าร่วมพิธีฯ")&amp;"    ราย"</f>
        <v>เข้าร่วม   39    ราย</v>
      </c>
      <c r="C7" s="146"/>
      <c r="D7" s="155"/>
      <c r="E7" s="147"/>
      <c r="F7" s="171"/>
      <c r="G7" s="148"/>
      <c r="H7" s="149"/>
      <c r="I7" s="150"/>
      <c r="J7" s="168"/>
      <c r="K7" s="168"/>
      <c r="L7" s="168"/>
      <c r="M7" s="168"/>
    </row>
    <row r="8" spans="1:14" s="210" customFormat="1" ht="30" customHeight="1" x14ac:dyDescent="0.6">
      <c r="A8" s="202">
        <v>1</v>
      </c>
      <c r="B8" s="203" t="s">
        <v>909</v>
      </c>
      <c r="C8" s="244"/>
      <c r="D8" s="204" t="s">
        <v>13</v>
      </c>
      <c r="E8" s="242">
        <f>VLOOKUP(D8,สรุปที่เข้าร่วม!H:I,2,0)</f>
        <v>1</v>
      </c>
      <c r="F8" s="204" t="s">
        <v>1728</v>
      </c>
      <c r="G8" s="205"/>
      <c r="H8" s="245">
        <v>891429297</v>
      </c>
      <c r="I8" s="205"/>
      <c r="J8" s="207" t="s">
        <v>15</v>
      </c>
      <c r="K8" s="207">
        <f>VLOOKUP(J8,สรุปที่เข้าร่วม!B:D,3,0)</f>
        <v>1</v>
      </c>
      <c r="L8" s="207" t="s">
        <v>21</v>
      </c>
      <c r="M8" s="208">
        <f>VLOOKUP(F8,school!F:G,2,0)</f>
        <v>64</v>
      </c>
      <c r="N8" s="209" t="str">
        <f>VLOOKUP(F8,school!F:H,3,0)</f>
        <v>กลุ่ม 6</v>
      </c>
    </row>
    <row r="9" spans="1:14" s="210" customFormat="1" ht="30" customHeight="1" x14ac:dyDescent="0.6">
      <c r="A9" s="202">
        <f>A8+1</f>
        <v>2</v>
      </c>
      <c r="B9" s="203" t="s">
        <v>49</v>
      </c>
      <c r="C9" s="244"/>
      <c r="D9" s="204" t="s">
        <v>13</v>
      </c>
      <c r="E9" s="242">
        <f>VLOOKUP(D9,สรุปที่เข้าร่วม!H:I,2,0)</f>
        <v>1</v>
      </c>
      <c r="F9" s="204" t="s">
        <v>1645</v>
      </c>
      <c r="G9" s="205"/>
      <c r="H9" s="206" t="s">
        <v>50</v>
      </c>
      <c r="I9" s="205" t="s">
        <v>1859</v>
      </c>
      <c r="J9" s="207" t="s">
        <v>20</v>
      </c>
      <c r="K9" s="207">
        <f>VLOOKUP(J9,สรุปที่เข้าร่วม!B:D,3,0)</f>
        <v>7</v>
      </c>
      <c r="L9" s="207" t="s">
        <v>21</v>
      </c>
      <c r="M9" s="208">
        <f>VLOOKUP(F9,school!F:G,2,0)</f>
        <v>35</v>
      </c>
      <c r="N9" s="209" t="str">
        <f>VLOOKUP(F9,school!F:H,3,0)</f>
        <v>กลุ่ม 3</v>
      </c>
    </row>
    <row r="10" spans="1:14" s="210" customFormat="1" ht="30" customHeight="1" x14ac:dyDescent="0.6">
      <c r="A10" s="202">
        <f t="shared" ref="A10:A47" si="0">A9+1</f>
        <v>3</v>
      </c>
      <c r="B10" s="203" t="s">
        <v>1172</v>
      </c>
      <c r="C10" s="244"/>
      <c r="D10" s="204" t="s">
        <v>13</v>
      </c>
      <c r="E10" s="242">
        <f>VLOOKUP(D10,สรุปที่เข้าร่วม!H:I,2,0)</f>
        <v>1</v>
      </c>
      <c r="F10" s="204" t="s">
        <v>1861</v>
      </c>
      <c r="G10" s="205"/>
      <c r="H10" s="206" t="s">
        <v>1173</v>
      </c>
      <c r="I10" s="205"/>
      <c r="J10" s="207" t="s">
        <v>15</v>
      </c>
      <c r="K10" s="207">
        <f>VLOOKUP(J10,สรุปที่เข้าร่วม!B:D,3,0)</f>
        <v>1</v>
      </c>
      <c r="L10" s="207" t="s">
        <v>21</v>
      </c>
      <c r="M10" s="208">
        <v>0</v>
      </c>
      <c r="N10" s="209" t="e">
        <f>VLOOKUP(F10,school!F:H,3,0)</f>
        <v>#N/A</v>
      </c>
    </row>
    <row r="11" spans="1:14" s="210" customFormat="1" ht="30" customHeight="1" x14ac:dyDescent="0.6">
      <c r="A11" s="202">
        <f t="shared" si="0"/>
        <v>4</v>
      </c>
      <c r="B11" s="203" t="s">
        <v>222</v>
      </c>
      <c r="C11" s="244"/>
      <c r="D11" s="204" t="s">
        <v>24</v>
      </c>
      <c r="E11" s="242">
        <f>VLOOKUP(D11,สรุปที่เข้าร่วม!H:I,2,0)</f>
        <v>2</v>
      </c>
      <c r="F11" s="204" t="s">
        <v>1551</v>
      </c>
      <c r="G11" s="205"/>
      <c r="H11" s="206" t="s">
        <v>223</v>
      </c>
      <c r="I11" s="205"/>
      <c r="J11" s="207" t="s">
        <v>15</v>
      </c>
      <c r="K11" s="207">
        <f>VLOOKUP(J11,สรุปที่เข้าร่วม!B:D,3,0)</f>
        <v>1</v>
      </c>
      <c r="L11" s="207" t="s">
        <v>21</v>
      </c>
      <c r="M11" s="208">
        <f>VLOOKUP(F11,school!F:G,2,0)</f>
        <v>3</v>
      </c>
      <c r="N11" s="209" t="str">
        <f>VLOOKUP(F11,school!F:H,3,0)</f>
        <v>กลุ่ม 1</v>
      </c>
    </row>
    <row r="12" spans="1:14" s="210" customFormat="1" ht="30" customHeight="1" x14ac:dyDescent="0.6">
      <c r="A12" s="202">
        <f t="shared" si="0"/>
        <v>5</v>
      </c>
      <c r="B12" s="203" t="s">
        <v>1197</v>
      </c>
      <c r="C12" s="244"/>
      <c r="D12" s="204" t="s">
        <v>24</v>
      </c>
      <c r="E12" s="242">
        <f>VLOOKUP(D12,สรุปที่เข้าร่วม!H:I,2,0)</f>
        <v>2</v>
      </c>
      <c r="F12" s="204" t="s">
        <v>1554</v>
      </c>
      <c r="G12" s="205"/>
      <c r="H12" s="206" t="s">
        <v>1198</v>
      </c>
      <c r="I12" s="205"/>
      <c r="J12" s="207" t="s">
        <v>15</v>
      </c>
      <c r="K12" s="207">
        <f>VLOOKUP(J12,สรุปที่เข้าร่วม!B:D,3,0)</f>
        <v>1</v>
      </c>
      <c r="L12" s="207" t="s">
        <v>21</v>
      </c>
      <c r="M12" s="208">
        <f>VLOOKUP(F12,school!F:G,2,0)</f>
        <v>4</v>
      </c>
      <c r="N12" s="209" t="str">
        <f>VLOOKUP(F12,school!F:H,3,0)</f>
        <v>กลุ่ม 1</v>
      </c>
    </row>
    <row r="13" spans="1:14" s="210" customFormat="1" ht="30" customHeight="1" x14ac:dyDescent="0.6">
      <c r="A13" s="202">
        <f t="shared" si="0"/>
        <v>6</v>
      </c>
      <c r="B13" s="203" t="s">
        <v>800</v>
      </c>
      <c r="C13" s="244"/>
      <c r="D13" s="204" t="s">
        <v>24</v>
      </c>
      <c r="E13" s="242">
        <f>VLOOKUP(D13,สรุปที่เข้าร่วม!H:I,2,0)</f>
        <v>2</v>
      </c>
      <c r="F13" s="204" t="s">
        <v>1557</v>
      </c>
      <c r="G13" s="205"/>
      <c r="H13" s="206" t="s">
        <v>801</v>
      </c>
      <c r="I13" s="205"/>
      <c r="J13" s="207" t="s">
        <v>15</v>
      </c>
      <c r="K13" s="207">
        <f>VLOOKUP(J13,สรุปที่เข้าร่วม!B:D,3,0)</f>
        <v>1</v>
      </c>
      <c r="L13" s="207" t="s">
        <v>21</v>
      </c>
      <c r="M13" s="208">
        <f>VLOOKUP(F13,school!F:G,2,0)</f>
        <v>5</v>
      </c>
      <c r="N13" s="209" t="str">
        <f>VLOOKUP(F13,school!F:H,3,0)</f>
        <v>กลุ่ม 1</v>
      </c>
    </row>
    <row r="14" spans="1:14" s="210" customFormat="1" ht="30" customHeight="1" x14ac:dyDescent="0.6">
      <c r="A14" s="202">
        <f t="shared" si="0"/>
        <v>7</v>
      </c>
      <c r="B14" s="203" t="s">
        <v>1891</v>
      </c>
      <c r="C14" s="244"/>
      <c r="D14" s="203" t="s">
        <v>24</v>
      </c>
      <c r="E14" s="242"/>
      <c r="F14" s="204" t="s">
        <v>1562</v>
      </c>
      <c r="G14" s="246"/>
      <c r="H14" s="247"/>
      <c r="I14" s="246"/>
      <c r="J14" s="207" t="s">
        <v>15</v>
      </c>
      <c r="K14" s="207">
        <f>VLOOKUP(J14,สรุปที่เข้าร่วม!B:D,3,0)</f>
        <v>1</v>
      </c>
      <c r="L14" s="207" t="s">
        <v>21</v>
      </c>
      <c r="M14" s="208">
        <f>VLOOKUP(F14,school!F:G,2,0)</f>
        <v>7</v>
      </c>
      <c r="N14" s="209" t="str">
        <f>VLOOKUP(F14,school!F:H,3,0)</f>
        <v>กลุ่ม 1</v>
      </c>
    </row>
    <row r="15" spans="1:14" s="210" customFormat="1" ht="30" customHeight="1" x14ac:dyDescent="0.6">
      <c r="A15" s="202">
        <f t="shared" si="0"/>
        <v>8</v>
      </c>
      <c r="B15" s="203" t="s">
        <v>1892</v>
      </c>
      <c r="C15" s="244"/>
      <c r="D15" s="204" t="s">
        <v>24</v>
      </c>
      <c r="E15" s="242"/>
      <c r="F15" s="204" t="s">
        <v>1627</v>
      </c>
      <c r="G15" s="205"/>
      <c r="H15" s="206"/>
      <c r="I15" s="205"/>
      <c r="J15" s="207" t="s">
        <v>15</v>
      </c>
      <c r="K15" s="207">
        <f>VLOOKUP(J15,สรุปที่เข้าร่วม!B:D,3,0)</f>
        <v>1</v>
      </c>
      <c r="L15" s="207" t="s">
        <v>21</v>
      </c>
      <c r="M15" s="208">
        <f>VLOOKUP(F15,school!F:G,2,0)</f>
        <v>29</v>
      </c>
      <c r="N15" s="209" t="str">
        <f>VLOOKUP(F15,school!F:H,3,0)</f>
        <v>กลุ่ม 3</v>
      </c>
    </row>
    <row r="16" spans="1:14" s="210" customFormat="1" ht="30" customHeight="1" x14ac:dyDescent="0.6">
      <c r="A16" s="202">
        <f t="shared" si="0"/>
        <v>9</v>
      </c>
      <c r="B16" s="203" t="s">
        <v>1850</v>
      </c>
      <c r="C16" s="244"/>
      <c r="D16" s="204" t="s">
        <v>24</v>
      </c>
      <c r="E16" s="242"/>
      <c r="F16" s="204" t="s">
        <v>1633</v>
      </c>
      <c r="G16" s="205"/>
      <c r="H16" s="206"/>
      <c r="I16" s="205"/>
      <c r="J16" s="207" t="s">
        <v>15</v>
      </c>
      <c r="K16" s="207">
        <f>VLOOKUP(J16,สรุปที่เข้าร่วม!B:D,3,0)</f>
        <v>1</v>
      </c>
      <c r="L16" s="207" t="s">
        <v>21</v>
      </c>
      <c r="M16" s="208">
        <f>VLOOKUP(F16,school!F:G,2,0)</f>
        <v>31</v>
      </c>
      <c r="N16" s="209" t="str">
        <f>VLOOKUP(F16,school!F:H,3,0)</f>
        <v>กลุ่ม 3</v>
      </c>
    </row>
    <row r="17" spans="1:14" s="210" customFormat="1" ht="30" customHeight="1" x14ac:dyDescent="0.6">
      <c r="A17" s="202">
        <f t="shared" si="0"/>
        <v>10</v>
      </c>
      <c r="B17" s="203" t="s">
        <v>1893</v>
      </c>
      <c r="C17" s="244"/>
      <c r="D17" s="204" t="s">
        <v>24</v>
      </c>
      <c r="E17" s="242"/>
      <c r="F17" s="204" t="s">
        <v>1648</v>
      </c>
      <c r="G17" s="205"/>
      <c r="H17" s="206"/>
      <c r="I17" s="205"/>
      <c r="J17" s="207" t="s">
        <v>15</v>
      </c>
      <c r="K17" s="207">
        <f>VLOOKUP(J17,สรุปที่เข้าร่วม!B:D,3,0)</f>
        <v>1</v>
      </c>
      <c r="L17" s="207" t="s">
        <v>21</v>
      </c>
      <c r="M17" s="208">
        <f>VLOOKUP(F17,school!F:G,2,0)</f>
        <v>36</v>
      </c>
      <c r="N17" s="209" t="str">
        <f>VLOOKUP(F17,school!F:H,3,0)</f>
        <v>กลุ่ม 4</v>
      </c>
    </row>
    <row r="18" spans="1:14" s="210" customFormat="1" ht="30" customHeight="1" x14ac:dyDescent="0.6">
      <c r="A18" s="202">
        <f t="shared" si="0"/>
        <v>11</v>
      </c>
      <c r="B18" s="203" t="s">
        <v>1894</v>
      </c>
      <c r="C18" s="244"/>
      <c r="D18" s="204" t="s">
        <v>24</v>
      </c>
      <c r="E18" s="242"/>
      <c r="F18" s="204" t="s">
        <v>1660</v>
      </c>
      <c r="G18" s="205"/>
      <c r="H18" s="206"/>
      <c r="I18" s="205"/>
      <c r="J18" s="207" t="s">
        <v>15</v>
      </c>
      <c r="K18" s="207">
        <f>VLOOKUP(J18,สรุปที่เข้าร่วม!B:D,3,0)</f>
        <v>1</v>
      </c>
      <c r="L18" s="207" t="s">
        <v>21</v>
      </c>
      <c r="M18" s="208">
        <f>VLOOKUP(F18,school!F:G,2,0)</f>
        <v>40</v>
      </c>
      <c r="N18" s="209" t="str">
        <f>VLOOKUP(F18,school!F:H,3,0)</f>
        <v>กลุ่ม 4</v>
      </c>
    </row>
    <row r="19" spans="1:14" s="210" customFormat="1" ht="30" customHeight="1" x14ac:dyDescent="0.6">
      <c r="A19" s="202">
        <f t="shared" si="0"/>
        <v>12</v>
      </c>
      <c r="B19" s="203" t="s">
        <v>1740</v>
      </c>
      <c r="C19" s="241" t="s">
        <v>210</v>
      </c>
      <c r="D19" s="204" t="s">
        <v>24</v>
      </c>
      <c r="E19" s="242">
        <f>VLOOKUP(D19,สรุปที่เข้าร่วม!H:I,2,0)</f>
        <v>2</v>
      </c>
      <c r="F19" s="204" t="s">
        <v>1666</v>
      </c>
      <c r="G19" s="205"/>
      <c r="H19" s="206" t="s">
        <v>211</v>
      </c>
      <c r="I19" s="205"/>
      <c r="J19" s="207" t="s">
        <v>15</v>
      </c>
      <c r="K19" s="207">
        <f>VLOOKUP(J19,สรุปที่เข้าร่วม!B:D,3,0)</f>
        <v>1</v>
      </c>
      <c r="L19" s="207" t="s">
        <v>21</v>
      </c>
      <c r="M19" s="208">
        <f>VLOOKUP(F19,school!F:G,2,0)</f>
        <v>42</v>
      </c>
      <c r="N19" s="209" t="str">
        <f>VLOOKUP(F19,school!F:H,3,0)</f>
        <v>กลุ่ม 4</v>
      </c>
    </row>
    <row r="20" spans="1:14" s="210" customFormat="1" ht="30" customHeight="1" x14ac:dyDescent="0.6">
      <c r="A20" s="202">
        <f t="shared" si="0"/>
        <v>13</v>
      </c>
      <c r="B20" s="203" t="s">
        <v>1234</v>
      </c>
      <c r="C20" s="244"/>
      <c r="D20" s="204" t="s">
        <v>24</v>
      </c>
      <c r="E20" s="242">
        <f>VLOOKUP(D20,สรุปที่เข้าร่วม!H:I,2,0)</f>
        <v>2</v>
      </c>
      <c r="F20" s="204" t="s">
        <v>1674</v>
      </c>
      <c r="G20" s="205"/>
      <c r="H20" s="206" t="s">
        <v>1235</v>
      </c>
      <c r="I20" s="205"/>
      <c r="J20" s="207" t="s">
        <v>15</v>
      </c>
      <c r="K20" s="207">
        <f>VLOOKUP(J20,สรุปที่เข้าร่วม!B:D,3,0)</f>
        <v>1</v>
      </c>
      <c r="L20" s="207" t="s">
        <v>21</v>
      </c>
      <c r="M20" s="208">
        <f>VLOOKUP(F20,school!F:G,2,0)</f>
        <v>45</v>
      </c>
      <c r="N20" s="209" t="str">
        <f>VLOOKUP(F20,school!F:H,3,0)</f>
        <v>กลุ่ม 4</v>
      </c>
    </row>
    <row r="21" spans="1:14" s="210" customFormat="1" ht="30" customHeight="1" x14ac:dyDescent="0.6">
      <c r="A21" s="202">
        <f t="shared" si="0"/>
        <v>14</v>
      </c>
      <c r="B21" s="203" t="s">
        <v>481</v>
      </c>
      <c r="C21" s="241" t="s">
        <v>35</v>
      </c>
      <c r="D21" s="204" t="s">
        <v>24</v>
      </c>
      <c r="E21" s="242">
        <f>VLOOKUP(D21,สรุปที่เข้าร่วม!H:I,2,0)</f>
        <v>2</v>
      </c>
      <c r="F21" s="204" t="s">
        <v>1699</v>
      </c>
      <c r="G21" s="205"/>
      <c r="H21" s="245">
        <v>892541852</v>
      </c>
      <c r="I21" s="205"/>
      <c r="J21" s="207" t="s">
        <v>15</v>
      </c>
      <c r="K21" s="207">
        <f>VLOOKUP(J21,สรุปที่เข้าร่วม!B:D,3,0)</f>
        <v>1</v>
      </c>
      <c r="L21" s="207" t="s">
        <v>21</v>
      </c>
      <c r="M21" s="208">
        <f>VLOOKUP(F21,school!F:G,2,0)</f>
        <v>54</v>
      </c>
      <c r="N21" s="209" t="str">
        <f>VLOOKUP(F21,school!F:H,3,0)</f>
        <v>กลุ่ม 5</v>
      </c>
    </row>
    <row r="22" spans="1:14" s="210" customFormat="1" ht="30" customHeight="1" x14ac:dyDescent="0.6">
      <c r="A22" s="202">
        <f t="shared" si="0"/>
        <v>15</v>
      </c>
      <c r="B22" s="203" t="s">
        <v>1012</v>
      </c>
      <c r="C22" s="241" t="s">
        <v>35</v>
      </c>
      <c r="D22" s="204" t="s">
        <v>24</v>
      </c>
      <c r="E22" s="242">
        <f>VLOOKUP(D22,สรุปที่เข้าร่วม!H:I,2,0)</f>
        <v>2</v>
      </c>
      <c r="F22" s="204" t="s">
        <v>1702</v>
      </c>
      <c r="G22" s="205"/>
      <c r="H22" s="206" t="s">
        <v>1013</v>
      </c>
      <c r="I22" s="205"/>
      <c r="J22" s="207" t="s">
        <v>15</v>
      </c>
      <c r="K22" s="207">
        <f>VLOOKUP(J22,สรุปที่เข้าร่วม!B:D,3,0)</f>
        <v>1</v>
      </c>
      <c r="L22" s="207" t="s">
        <v>21</v>
      </c>
      <c r="M22" s="208">
        <f>VLOOKUP(F22,school!F:G,2,0)</f>
        <v>55</v>
      </c>
      <c r="N22" s="209" t="str">
        <f>VLOOKUP(F22,school!F:H,3,0)</f>
        <v>กลุ่ม 5</v>
      </c>
    </row>
    <row r="23" spans="1:14" s="210" customFormat="1" ht="30" customHeight="1" x14ac:dyDescent="0.6">
      <c r="A23" s="202">
        <f t="shared" si="0"/>
        <v>16</v>
      </c>
      <c r="B23" s="203" t="s">
        <v>1895</v>
      </c>
      <c r="C23" s="241"/>
      <c r="D23" s="204" t="s">
        <v>24</v>
      </c>
      <c r="E23" s="242"/>
      <c r="F23" s="204" t="s">
        <v>1708</v>
      </c>
      <c r="G23" s="205"/>
      <c r="H23" s="206"/>
      <c r="I23" s="205"/>
      <c r="J23" s="207" t="s">
        <v>15</v>
      </c>
      <c r="K23" s="207">
        <f>VLOOKUP(J23,สรุปที่เข้าร่วม!B:D,3,0)</f>
        <v>1</v>
      </c>
      <c r="L23" s="207" t="s">
        <v>21</v>
      </c>
      <c r="M23" s="208">
        <f>VLOOKUP(F23,school!F:G,2,0)</f>
        <v>57</v>
      </c>
      <c r="N23" s="209" t="str">
        <f>VLOOKUP(F23,school!F:H,3,0)</f>
        <v>กลุ่ม 5</v>
      </c>
    </row>
    <row r="24" spans="1:14" s="210" customFormat="1" ht="30" customHeight="1" x14ac:dyDescent="0.6">
      <c r="A24" s="202">
        <f t="shared" si="0"/>
        <v>17</v>
      </c>
      <c r="B24" s="203" t="s">
        <v>1896</v>
      </c>
      <c r="C24" s="241"/>
      <c r="D24" s="204" t="s">
        <v>24</v>
      </c>
      <c r="E24" s="242"/>
      <c r="F24" s="204" t="s">
        <v>1708</v>
      </c>
      <c r="G24" s="205"/>
      <c r="H24" s="206"/>
      <c r="I24" s="205"/>
      <c r="J24" s="207" t="s">
        <v>15</v>
      </c>
      <c r="K24" s="207">
        <f>VLOOKUP(J24,สรุปที่เข้าร่วม!B:D,3,0)</f>
        <v>1</v>
      </c>
      <c r="L24" s="207" t="s">
        <v>21</v>
      </c>
      <c r="M24" s="208">
        <f>VLOOKUP(F24,school!F:G,2,0)</f>
        <v>57</v>
      </c>
      <c r="N24" s="209" t="str">
        <f>VLOOKUP(F24,school!F:H,3,0)</f>
        <v>กลุ่ม 5</v>
      </c>
    </row>
    <row r="25" spans="1:14" s="210" customFormat="1" ht="30" customHeight="1" x14ac:dyDescent="0.6">
      <c r="A25" s="202">
        <f t="shared" si="0"/>
        <v>18</v>
      </c>
      <c r="B25" s="203" t="s">
        <v>1868</v>
      </c>
      <c r="C25" s="241"/>
      <c r="D25" s="204" t="s">
        <v>1864</v>
      </c>
      <c r="E25" s="242"/>
      <c r="F25" s="204" t="s">
        <v>1737</v>
      </c>
      <c r="G25" s="205"/>
      <c r="H25" s="206"/>
      <c r="I25" s="205"/>
      <c r="J25" s="207" t="s">
        <v>15</v>
      </c>
      <c r="K25" s="207">
        <f>VLOOKUP(J25,สรุปที่เข้าร่วม!B:D,3,0)</f>
        <v>1</v>
      </c>
      <c r="L25" s="207" t="s">
        <v>21</v>
      </c>
      <c r="M25" s="208">
        <f>VLOOKUP(F25,school!F:G,2,0)</f>
        <v>0</v>
      </c>
      <c r="N25" s="209">
        <f>VLOOKUP(F25,school!F:H,3,0)</f>
        <v>0</v>
      </c>
    </row>
    <row r="26" spans="1:14" s="210" customFormat="1" ht="30" customHeight="1" x14ac:dyDescent="0.6">
      <c r="A26" s="202">
        <f t="shared" si="0"/>
        <v>19</v>
      </c>
      <c r="B26" s="203" t="s">
        <v>701</v>
      </c>
      <c r="C26" s="244"/>
      <c r="D26" s="204" t="s">
        <v>37</v>
      </c>
      <c r="E26" s="242">
        <f>VLOOKUP(D26,สรุปที่เข้าร่วม!H:I,2,0)</f>
        <v>3</v>
      </c>
      <c r="F26" s="204" t="s">
        <v>1545</v>
      </c>
      <c r="G26" s="205"/>
      <c r="H26" s="206" t="s">
        <v>702</v>
      </c>
      <c r="I26" s="205"/>
      <c r="J26" s="207" t="s">
        <v>15</v>
      </c>
      <c r="K26" s="207">
        <f>VLOOKUP(J26,สรุปที่เข้าร่วม!B:D,3,0)</f>
        <v>1</v>
      </c>
      <c r="L26" s="207" t="s">
        <v>21</v>
      </c>
      <c r="M26" s="208">
        <f>VLOOKUP(F26,school!F:G,2,0)</f>
        <v>1</v>
      </c>
      <c r="N26" s="209" t="str">
        <f>VLOOKUP(F26,school!F:H,3,0)</f>
        <v>กลุ่ม 1</v>
      </c>
    </row>
    <row r="27" spans="1:14" s="210" customFormat="1" ht="30" customHeight="1" x14ac:dyDescent="0.6">
      <c r="A27" s="202">
        <f t="shared" si="0"/>
        <v>20</v>
      </c>
      <c r="B27" s="203" t="s">
        <v>352</v>
      </c>
      <c r="C27" s="244"/>
      <c r="D27" s="204" t="s">
        <v>37</v>
      </c>
      <c r="E27" s="242">
        <f>VLOOKUP(D27,สรุปที่เข้าร่วม!H:I,2,0)</f>
        <v>3</v>
      </c>
      <c r="F27" s="204" t="s">
        <v>1548</v>
      </c>
      <c r="G27" s="205"/>
      <c r="H27" s="206" t="s">
        <v>353</v>
      </c>
      <c r="I27" s="205"/>
      <c r="J27" s="207" t="s">
        <v>15</v>
      </c>
      <c r="K27" s="207">
        <f>VLOOKUP(J27,สรุปที่เข้าร่วม!B:D,3,0)</f>
        <v>1</v>
      </c>
      <c r="L27" s="207" t="s">
        <v>21</v>
      </c>
      <c r="M27" s="208">
        <f>VLOOKUP(F27,school!F:G,2,0)</f>
        <v>2</v>
      </c>
      <c r="N27" s="209" t="str">
        <f>VLOOKUP(F27,school!F:H,3,0)</f>
        <v>กลุ่ม 1</v>
      </c>
    </row>
    <row r="28" spans="1:14" s="210" customFormat="1" ht="30" customHeight="1" x14ac:dyDescent="0.6">
      <c r="A28" s="202">
        <f t="shared" si="0"/>
        <v>21</v>
      </c>
      <c r="B28" s="203" t="s">
        <v>355</v>
      </c>
      <c r="C28" s="244"/>
      <c r="D28" s="204" t="s">
        <v>37</v>
      </c>
      <c r="E28" s="242">
        <f>VLOOKUP(D28,สรุปที่เข้าร่วม!H:I,2,0)</f>
        <v>3</v>
      </c>
      <c r="F28" s="204" t="s">
        <v>1548</v>
      </c>
      <c r="G28" s="205"/>
      <c r="H28" s="206" t="s">
        <v>356</v>
      </c>
      <c r="I28" s="205"/>
      <c r="J28" s="207" t="s">
        <v>15</v>
      </c>
      <c r="K28" s="207">
        <f>VLOOKUP(J28,สรุปที่เข้าร่วม!B:D,3,0)</f>
        <v>1</v>
      </c>
      <c r="L28" s="207" t="s">
        <v>21</v>
      </c>
      <c r="M28" s="208">
        <f>VLOOKUP(F28,school!F:G,2,0)</f>
        <v>2</v>
      </c>
      <c r="N28" s="209" t="str">
        <f>VLOOKUP(F28,school!F:H,3,0)</f>
        <v>กลุ่ม 1</v>
      </c>
    </row>
    <row r="29" spans="1:14" s="210" customFormat="1" ht="30" customHeight="1" x14ac:dyDescent="0.6">
      <c r="A29" s="202">
        <f t="shared" si="0"/>
        <v>22</v>
      </c>
      <c r="B29" s="203" t="s">
        <v>357</v>
      </c>
      <c r="C29" s="244"/>
      <c r="D29" s="204" t="s">
        <v>37</v>
      </c>
      <c r="E29" s="242">
        <f>VLOOKUP(D29,สรุปที่เข้าร่วม!H:I,2,0)</f>
        <v>3</v>
      </c>
      <c r="F29" s="204" t="s">
        <v>1548</v>
      </c>
      <c r="G29" s="205"/>
      <c r="H29" s="206" t="s">
        <v>358</v>
      </c>
      <c r="I29" s="205"/>
      <c r="J29" s="207" t="s">
        <v>15</v>
      </c>
      <c r="K29" s="207">
        <f>VLOOKUP(J29,สรุปที่เข้าร่วม!B:D,3,0)</f>
        <v>1</v>
      </c>
      <c r="L29" s="207" t="s">
        <v>21</v>
      </c>
      <c r="M29" s="208">
        <f>VLOOKUP(F29,school!F:G,2,0)</f>
        <v>2</v>
      </c>
      <c r="N29" s="209" t="str">
        <f>VLOOKUP(F29,school!F:H,3,0)</f>
        <v>กลุ่ม 1</v>
      </c>
    </row>
    <row r="30" spans="1:14" s="210" customFormat="1" ht="30" customHeight="1" x14ac:dyDescent="0.6">
      <c r="A30" s="202">
        <f t="shared" si="0"/>
        <v>23</v>
      </c>
      <c r="B30" s="203" t="s">
        <v>359</v>
      </c>
      <c r="C30" s="244"/>
      <c r="D30" s="204" t="s">
        <v>37</v>
      </c>
      <c r="E30" s="242">
        <f>VLOOKUP(D30,สรุปที่เข้าร่วม!H:I,2,0)</f>
        <v>3</v>
      </c>
      <c r="F30" s="204" t="s">
        <v>1548</v>
      </c>
      <c r="G30" s="205"/>
      <c r="H30" s="206" t="s">
        <v>360</v>
      </c>
      <c r="I30" s="205"/>
      <c r="J30" s="207" t="s">
        <v>15</v>
      </c>
      <c r="K30" s="207">
        <f>VLOOKUP(J30,สรุปที่เข้าร่วม!B:D,3,0)</f>
        <v>1</v>
      </c>
      <c r="L30" s="207" t="s">
        <v>21</v>
      </c>
      <c r="M30" s="208">
        <f>VLOOKUP(F30,school!F:G,2,0)</f>
        <v>2</v>
      </c>
      <c r="N30" s="209" t="str">
        <f>VLOOKUP(F30,school!F:H,3,0)</f>
        <v>กลุ่ม 1</v>
      </c>
    </row>
    <row r="31" spans="1:14" s="210" customFormat="1" ht="30" customHeight="1" x14ac:dyDescent="0.6">
      <c r="A31" s="202">
        <f t="shared" si="0"/>
        <v>24</v>
      </c>
      <c r="B31" s="203" t="s">
        <v>575</v>
      </c>
      <c r="C31" s="244"/>
      <c r="D31" s="204" t="s">
        <v>37</v>
      </c>
      <c r="E31" s="242">
        <f>VLOOKUP(D31,สรุปที่เข้าร่วม!H:I,2,0)</f>
        <v>3</v>
      </c>
      <c r="F31" s="204" t="s">
        <v>1554</v>
      </c>
      <c r="G31" s="205"/>
      <c r="H31" s="206" t="s">
        <v>576</v>
      </c>
      <c r="I31" s="205"/>
      <c r="J31" s="207" t="s">
        <v>15</v>
      </c>
      <c r="K31" s="207">
        <f>VLOOKUP(J31,สรุปที่เข้าร่วม!B:D,3,0)</f>
        <v>1</v>
      </c>
      <c r="L31" s="207" t="s">
        <v>21</v>
      </c>
      <c r="M31" s="208">
        <f>VLOOKUP(F31,school!F:G,2,0)</f>
        <v>4</v>
      </c>
      <c r="N31" s="209" t="str">
        <f>VLOOKUP(F31,school!F:H,3,0)</f>
        <v>กลุ่ม 1</v>
      </c>
    </row>
    <row r="32" spans="1:14" s="210" customFormat="1" ht="30" customHeight="1" x14ac:dyDescent="0.6">
      <c r="A32" s="202">
        <f t="shared" si="0"/>
        <v>25</v>
      </c>
      <c r="B32" s="203" t="s">
        <v>1184</v>
      </c>
      <c r="C32" s="244"/>
      <c r="D32" s="204" t="s">
        <v>37</v>
      </c>
      <c r="E32" s="242">
        <f>VLOOKUP(D32,สรุปที่เข้าร่วม!H:I,2,0)</f>
        <v>3</v>
      </c>
      <c r="F32" s="204" t="s">
        <v>1573</v>
      </c>
      <c r="G32" s="205"/>
      <c r="H32" s="206" t="s">
        <v>1185</v>
      </c>
      <c r="I32" s="205"/>
      <c r="J32" s="207" t="s">
        <v>15</v>
      </c>
      <c r="K32" s="207">
        <f>VLOOKUP(J32,สรุปที่เข้าร่วม!B:D,3,0)</f>
        <v>1</v>
      </c>
      <c r="L32" s="207" t="s">
        <v>21</v>
      </c>
      <c r="M32" s="208">
        <f>VLOOKUP(F32,school!F:G,2,0)</f>
        <v>11</v>
      </c>
      <c r="N32" s="209" t="str">
        <f>VLOOKUP(F32,school!F:H,3,0)</f>
        <v>กลุ่ม 2</v>
      </c>
    </row>
    <row r="33" spans="1:14" s="210" customFormat="1" ht="30" customHeight="1" x14ac:dyDescent="0.6">
      <c r="A33" s="202">
        <f t="shared" si="0"/>
        <v>26</v>
      </c>
      <c r="B33" s="203" t="s">
        <v>836</v>
      </c>
      <c r="C33" s="244"/>
      <c r="D33" s="204" t="s">
        <v>37</v>
      </c>
      <c r="E33" s="242">
        <f>VLOOKUP(D33,สรุปที่เข้าร่วม!H:I,2,0)</f>
        <v>3</v>
      </c>
      <c r="F33" s="204" t="s">
        <v>1582</v>
      </c>
      <c r="G33" s="205"/>
      <c r="H33" s="206" t="s">
        <v>837</v>
      </c>
      <c r="I33" s="205"/>
      <c r="J33" s="207" t="s">
        <v>15</v>
      </c>
      <c r="K33" s="207">
        <f>VLOOKUP(J33,สรุปที่เข้าร่วม!B:D,3,0)</f>
        <v>1</v>
      </c>
      <c r="L33" s="207" t="s">
        <v>21</v>
      </c>
      <c r="M33" s="208">
        <f>VLOOKUP(F33,school!F:G,2,0)</f>
        <v>14</v>
      </c>
      <c r="N33" s="209" t="str">
        <f>VLOOKUP(F33,school!F:H,3,0)</f>
        <v>กลุ่ม 2</v>
      </c>
    </row>
    <row r="34" spans="1:14" s="210" customFormat="1" ht="30" customHeight="1" x14ac:dyDescent="0.6">
      <c r="A34" s="202">
        <f t="shared" si="0"/>
        <v>27</v>
      </c>
      <c r="B34" s="203" t="s">
        <v>1045</v>
      </c>
      <c r="C34" s="241" t="s">
        <v>35</v>
      </c>
      <c r="D34" s="204" t="s">
        <v>37</v>
      </c>
      <c r="E34" s="242">
        <f>VLOOKUP(D34,สรุปที่เข้าร่วม!H:I,2,0)</f>
        <v>3</v>
      </c>
      <c r="F34" s="204" t="s">
        <v>1606</v>
      </c>
      <c r="G34" s="205"/>
      <c r="H34" s="206" t="s">
        <v>1046</v>
      </c>
      <c r="I34" s="205"/>
      <c r="J34" s="207" t="s">
        <v>15</v>
      </c>
      <c r="K34" s="207">
        <f>VLOOKUP(J34,สรุปที่เข้าร่วม!B:D,3,0)</f>
        <v>1</v>
      </c>
      <c r="L34" s="207" t="s">
        <v>21</v>
      </c>
      <c r="M34" s="208">
        <f>VLOOKUP(F34,school!F:G,2,0)</f>
        <v>22</v>
      </c>
      <c r="N34" s="209" t="str">
        <f>VLOOKUP(F34,school!F:H,3,0)</f>
        <v>กลุ่ม 2</v>
      </c>
    </row>
    <row r="35" spans="1:14" s="210" customFormat="1" ht="30" customHeight="1" x14ac:dyDescent="0.6">
      <c r="A35" s="202">
        <f t="shared" si="0"/>
        <v>28</v>
      </c>
      <c r="B35" s="203" t="s">
        <v>231</v>
      </c>
      <c r="C35" s="244"/>
      <c r="D35" s="204" t="s">
        <v>37</v>
      </c>
      <c r="E35" s="242">
        <f>VLOOKUP(D35,สรุปที่เข้าร่วม!H:I,2,0)</f>
        <v>3</v>
      </c>
      <c r="F35" s="204" t="s">
        <v>1615</v>
      </c>
      <c r="G35" s="205"/>
      <c r="H35" s="206" t="s">
        <v>232</v>
      </c>
      <c r="I35" s="205"/>
      <c r="J35" s="207" t="s">
        <v>15</v>
      </c>
      <c r="K35" s="207">
        <f>VLOOKUP(J35,สรุปที่เข้าร่วม!B:D,3,0)</f>
        <v>1</v>
      </c>
      <c r="L35" s="207" t="s">
        <v>21</v>
      </c>
      <c r="M35" s="208">
        <f>VLOOKUP(F35,school!F:G,2,0)</f>
        <v>25</v>
      </c>
      <c r="N35" s="209" t="str">
        <f>VLOOKUP(F35,school!F:H,3,0)</f>
        <v>กลุ่ม 3</v>
      </c>
    </row>
    <row r="36" spans="1:14" s="210" customFormat="1" ht="30" customHeight="1" x14ac:dyDescent="0.6">
      <c r="A36" s="202">
        <f t="shared" si="0"/>
        <v>29</v>
      </c>
      <c r="B36" s="203" t="s">
        <v>1741</v>
      </c>
      <c r="C36" s="244"/>
      <c r="D36" s="204" t="s">
        <v>37</v>
      </c>
      <c r="E36" s="242">
        <f>VLOOKUP(D36,สรุปที่เข้าร่วม!H:I,2,0)</f>
        <v>3</v>
      </c>
      <c r="F36" s="204" t="s">
        <v>1621</v>
      </c>
      <c r="G36" s="205"/>
      <c r="H36" s="206" t="s">
        <v>266</v>
      </c>
      <c r="I36" s="205"/>
      <c r="J36" s="207" t="s">
        <v>15</v>
      </c>
      <c r="K36" s="207">
        <f>VLOOKUP(J36,สรุปที่เข้าร่วม!B:D,3,0)</f>
        <v>1</v>
      </c>
      <c r="L36" s="207" t="s">
        <v>21</v>
      </c>
      <c r="M36" s="208">
        <f>VLOOKUP(F36,school!F:G,2,0)</f>
        <v>27</v>
      </c>
      <c r="N36" s="209" t="str">
        <f>VLOOKUP(F36,school!F:H,3,0)</f>
        <v>กลุ่ม 3</v>
      </c>
    </row>
    <row r="37" spans="1:14" s="210" customFormat="1" ht="30" customHeight="1" x14ac:dyDescent="0.6">
      <c r="A37" s="202">
        <f t="shared" si="0"/>
        <v>30</v>
      </c>
      <c r="B37" s="203" t="s">
        <v>1812</v>
      </c>
      <c r="C37" s="244"/>
      <c r="D37" s="204" t="s">
        <v>37</v>
      </c>
      <c r="E37" s="242"/>
      <c r="F37" s="204" t="s">
        <v>1648</v>
      </c>
      <c r="G37" s="205"/>
      <c r="H37" s="206"/>
      <c r="I37" s="205"/>
      <c r="J37" s="207" t="s">
        <v>15</v>
      </c>
      <c r="K37" s="207">
        <f>VLOOKUP(J37,สรุปที่เข้าร่วม!B:D,3,0)</f>
        <v>1</v>
      </c>
      <c r="L37" s="207" t="s">
        <v>21</v>
      </c>
      <c r="M37" s="208">
        <f>VLOOKUP(F37,school!F:G,2,0)</f>
        <v>36</v>
      </c>
      <c r="N37" s="209" t="str">
        <f>VLOOKUP(F37,school!F:H,3,0)</f>
        <v>กลุ่ม 4</v>
      </c>
    </row>
    <row r="38" spans="1:14" s="210" customFormat="1" ht="30" customHeight="1" x14ac:dyDescent="0.6">
      <c r="A38" s="202">
        <f t="shared" si="0"/>
        <v>31</v>
      </c>
      <c r="B38" s="203" t="s">
        <v>1280</v>
      </c>
      <c r="C38" s="244"/>
      <c r="D38" s="204" t="s">
        <v>37</v>
      </c>
      <c r="E38" s="242">
        <f>VLOOKUP(D38,สรุปที่เข้าร่วม!H:I,2,0)</f>
        <v>3</v>
      </c>
      <c r="F38" s="204" t="s">
        <v>1660</v>
      </c>
      <c r="G38" s="205"/>
      <c r="H38" s="206" t="s">
        <v>1281</v>
      </c>
      <c r="I38" s="205"/>
      <c r="J38" s="207" t="s">
        <v>15</v>
      </c>
      <c r="K38" s="207">
        <f>VLOOKUP(J38,สรุปที่เข้าร่วม!B:D,3,0)</f>
        <v>1</v>
      </c>
      <c r="L38" s="207" t="s">
        <v>21</v>
      </c>
      <c r="M38" s="208">
        <f>VLOOKUP(F38,school!F:G,2,0)</f>
        <v>40</v>
      </c>
      <c r="N38" s="209" t="str">
        <f>VLOOKUP(F38,school!F:H,3,0)</f>
        <v>กลุ่ม 4</v>
      </c>
    </row>
    <row r="39" spans="1:14" s="210" customFormat="1" ht="30" customHeight="1" x14ac:dyDescent="0.6">
      <c r="A39" s="202">
        <f t="shared" si="0"/>
        <v>32</v>
      </c>
      <c r="B39" s="203" t="s">
        <v>1294</v>
      </c>
      <c r="C39" s="244"/>
      <c r="D39" s="204" t="s">
        <v>37</v>
      </c>
      <c r="E39" s="242">
        <f>VLOOKUP(D39,สรุปที่เข้าร่วม!H:I,2,0)</f>
        <v>3</v>
      </c>
      <c r="F39" s="204" t="s">
        <v>1666</v>
      </c>
      <c r="G39" s="205"/>
      <c r="H39" s="206" t="s">
        <v>1295</v>
      </c>
      <c r="I39" s="205"/>
      <c r="J39" s="207" t="s">
        <v>15</v>
      </c>
      <c r="K39" s="207">
        <f>VLOOKUP(J39,สรุปที่เข้าร่วม!B:D,3,0)</f>
        <v>1</v>
      </c>
      <c r="L39" s="207" t="s">
        <v>21</v>
      </c>
      <c r="M39" s="208">
        <f>VLOOKUP(F39,school!F:G,2,0)</f>
        <v>42</v>
      </c>
      <c r="N39" s="209" t="str">
        <f>VLOOKUP(F39,school!F:H,3,0)</f>
        <v>กลุ่ม 4</v>
      </c>
    </row>
    <row r="40" spans="1:14" s="210" customFormat="1" ht="30" customHeight="1" x14ac:dyDescent="0.6">
      <c r="A40" s="202">
        <f t="shared" si="0"/>
        <v>33</v>
      </c>
      <c r="B40" s="203" t="s">
        <v>1290</v>
      </c>
      <c r="C40" s="244"/>
      <c r="D40" s="204" t="s">
        <v>37</v>
      </c>
      <c r="E40" s="242">
        <f>VLOOKUP(D40,สรุปที่เข้าร่วม!H:I,2,0)</f>
        <v>3</v>
      </c>
      <c r="F40" s="204" t="s">
        <v>1674</v>
      </c>
      <c r="G40" s="205"/>
      <c r="H40" s="206" t="s">
        <v>1291</v>
      </c>
      <c r="I40" s="205"/>
      <c r="J40" s="207" t="s">
        <v>15</v>
      </c>
      <c r="K40" s="207">
        <f>VLOOKUP(J40,สรุปที่เข้าร่วม!B:D,3,0)</f>
        <v>1</v>
      </c>
      <c r="L40" s="207" t="s">
        <v>21</v>
      </c>
      <c r="M40" s="208">
        <f>VLOOKUP(F40,school!F:G,2,0)</f>
        <v>45</v>
      </c>
      <c r="N40" s="209" t="str">
        <f>VLOOKUP(F40,school!F:H,3,0)</f>
        <v>กลุ่ม 4</v>
      </c>
    </row>
    <row r="41" spans="1:14" s="210" customFormat="1" ht="30" customHeight="1" x14ac:dyDescent="0.6">
      <c r="A41" s="202">
        <f t="shared" si="0"/>
        <v>34</v>
      </c>
      <c r="B41" s="203" t="s">
        <v>327</v>
      </c>
      <c r="C41" s="244"/>
      <c r="D41" s="204" t="s">
        <v>37</v>
      </c>
      <c r="E41" s="242">
        <f>VLOOKUP(D41,สรุปที่เข้าร่วม!H:I,2,0)</f>
        <v>3</v>
      </c>
      <c r="F41" s="204" t="s">
        <v>1680</v>
      </c>
      <c r="G41" s="205"/>
      <c r="H41" s="206" t="s">
        <v>328</v>
      </c>
      <c r="I41" s="205"/>
      <c r="J41" s="207" t="s">
        <v>15</v>
      </c>
      <c r="K41" s="207">
        <f>VLOOKUP(J41,สรุปที่เข้าร่วม!B:D,3,0)</f>
        <v>1</v>
      </c>
      <c r="L41" s="207" t="s">
        <v>21</v>
      </c>
      <c r="M41" s="208">
        <f>VLOOKUP(F41,school!F:G,2,0)</f>
        <v>47</v>
      </c>
      <c r="N41" s="209" t="str">
        <f>VLOOKUP(F41,school!F:H,3,0)</f>
        <v>กลุ่ม 5</v>
      </c>
    </row>
    <row r="42" spans="1:14" s="210" customFormat="1" ht="30" customHeight="1" x14ac:dyDescent="0.6">
      <c r="A42" s="202">
        <f t="shared" si="0"/>
        <v>35</v>
      </c>
      <c r="B42" s="203" t="s">
        <v>1809</v>
      </c>
      <c r="C42" s="244"/>
      <c r="D42" s="204" t="s">
        <v>37</v>
      </c>
      <c r="E42" s="242">
        <f>VLOOKUP(D42,สรุปที่เข้าร่วม!H:I,2,0)</f>
        <v>3</v>
      </c>
      <c r="F42" s="204" t="s">
        <v>1690</v>
      </c>
      <c r="G42" s="205"/>
      <c r="H42" s="206" t="s">
        <v>984</v>
      </c>
      <c r="I42" s="205"/>
      <c r="J42" s="207" t="s">
        <v>15</v>
      </c>
      <c r="K42" s="207">
        <f>VLOOKUP(J42,สรุปที่เข้าร่วม!B:D,3,0)</f>
        <v>1</v>
      </c>
      <c r="L42" s="207" t="s">
        <v>21</v>
      </c>
      <c r="M42" s="208">
        <f>VLOOKUP(F42,school!F:G,2,0)</f>
        <v>51</v>
      </c>
      <c r="N42" s="209" t="str">
        <f>VLOOKUP(F42,school!F:H,3,0)</f>
        <v>กลุ่ม 5</v>
      </c>
    </row>
    <row r="43" spans="1:14" s="210" customFormat="1" ht="30" customHeight="1" x14ac:dyDescent="0.6">
      <c r="A43" s="202">
        <f t="shared" si="0"/>
        <v>36</v>
      </c>
      <c r="B43" s="203" t="s">
        <v>1742</v>
      </c>
      <c r="C43" s="244"/>
      <c r="D43" s="204" t="s">
        <v>37</v>
      </c>
      <c r="E43" s="242">
        <f>VLOOKUP(D43,สรุปที่เข้าร่วม!H:I,2,0)</f>
        <v>3</v>
      </c>
      <c r="F43" s="204" t="s">
        <v>1693</v>
      </c>
      <c r="G43" s="205"/>
      <c r="H43" s="206" t="s">
        <v>762</v>
      </c>
      <c r="I43" s="205"/>
      <c r="J43" s="207" t="s">
        <v>15</v>
      </c>
      <c r="K43" s="207">
        <f>VLOOKUP(J43,สรุปที่เข้าร่วม!B:D,3,0)</f>
        <v>1</v>
      </c>
      <c r="L43" s="207" t="s">
        <v>21</v>
      </c>
      <c r="M43" s="208">
        <f>VLOOKUP(F43,school!F:G,2,0)</f>
        <v>52</v>
      </c>
      <c r="N43" s="209" t="str">
        <f>VLOOKUP(F43,school!F:H,3,0)</f>
        <v>กลุ่ม 5</v>
      </c>
    </row>
    <row r="44" spans="1:14" s="210" customFormat="1" ht="30" customHeight="1" x14ac:dyDescent="0.6">
      <c r="A44" s="202">
        <f t="shared" si="0"/>
        <v>37</v>
      </c>
      <c r="B44" s="203" t="s">
        <v>1474</v>
      </c>
      <c r="C44" s="244"/>
      <c r="D44" s="204" t="s">
        <v>37</v>
      </c>
      <c r="E44" s="242">
        <f>VLOOKUP(D44,สรุปที่เข้าร่วม!H:I,2,0)</f>
        <v>3</v>
      </c>
      <c r="F44" s="204" t="s">
        <v>1708</v>
      </c>
      <c r="G44" s="205"/>
      <c r="H44" s="206" t="s">
        <v>1475</v>
      </c>
      <c r="I44" s="205"/>
      <c r="J44" s="207" t="s">
        <v>15</v>
      </c>
      <c r="K44" s="207">
        <f>VLOOKUP(J44,สรุปที่เข้าร่วม!B:D,3,0)</f>
        <v>1</v>
      </c>
      <c r="L44" s="207" t="s">
        <v>21</v>
      </c>
      <c r="M44" s="208">
        <f>VLOOKUP(F44,school!F:G,2,0)</f>
        <v>57</v>
      </c>
      <c r="N44" s="209" t="str">
        <f>VLOOKUP(F44,school!F:H,3,0)</f>
        <v>กลุ่ม 5</v>
      </c>
    </row>
    <row r="45" spans="1:14" s="210" customFormat="1" ht="30" customHeight="1" x14ac:dyDescent="0.6">
      <c r="A45" s="202">
        <f t="shared" si="0"/>
        <v>38</v>
      </c>
      <c r="B45" s="203" t="s">
        <v>305</v>
      </c>
      <c r="C45" s="244"/>
      <c r="D45" s="204" t="s">
        <v>37</v>
      </c>
      <c r="E45" s="242">
        <f>VLOOKUP(D45,สรุปที่เข้าร่วม!H:I,2,0)</f>
        <v>3</v>
      </c>
      <c r="F45" s="204" t="s">
        <v>1714</v>
      </c>
      <c r="G45" s="205"/>
      <c r="H45" s="206" t="s">
        <v>306</v>
      </c>
      <c r="I45" s="205"/>
      <c r="J45" s="207" t="s">
        <v>15</v>
      </c>
      <c r="K45" s="207">
        <f>VLOOKUP(J45,สรุปที่เข้าร่วม!B:D,3,0)</f>
        <v>1</v>
      </c>
      <c r="L45" s="207" t="s">
        <v>21</v>
      </c>
      <c r="M45" s="208">
        <f>VLOOKUP(F45,school!F:G,2,0)</f>
        <v>59</v>
      </c>
      <c r="N45" s="209" t="str">
        <f>VLOOKUP(F45,school!F:H,3,0)</f>
        <v>กลุ่ม 6</v>
      </c>
    </row>
    <row r="46" spans="1:14" s="210" customFormat="1" ht="30" customHeight="1" x14ac:dyDescent="0.6">
      <c r="A46" s="202">
        <f t="shared" si="0"/>
        <v>39</v>
      </c>
      <c r="B46" s="203" t="s">
        <v>497</v>
      </c>
      <c r="C46" s="241" t="s">
        <v>35</v>
      </c>
      <c r="D46" s="204" t="s">
        <v>37</v>
      </c>
      <c r="E46" s="242">
        <f>VLOOKUP(D46,สรุปที่เข้าร่วม!H:I,2,0)</f>
        <v>3</v>
      </c>
      <c r="F46" s="204" t="s">
        <v>1722</v>
      </c>
      <c r="G46" s="205"/>
      <c r="H46" s="245">
        <v>917627507</v>
      </c>
      <c r="I46" s="205"/>
      <c r="J46" s="207" t="s">
        <v>15</v>
      </c>
      <c r="K46" s="207">
        <f>VLOOKUP(J46,สรุปที่เข้าร่วม!B:D,3,0)</f>
        <v>1</v>
      </c>
      <c r="L46" s="207" t="s">
        <v>21</v>
      </c>
      <c r="M46" s="208">
        <f>VLOOKUP(F46,school!F:G,2,0)</f>
        <v>62</v>
      </c>
      <c r="N46" s="209" t="str">
        <f>VLOOKUP(F46,school!F:H,3,0)</f>
        <v>กลุ่ม 6</v>
      </c>
    </row>
    <row r="47" spans="1:14" s="210" customFormat="1" ht="30" customHeight="1" x14ac:dyDescent="0.6">
      <c r="A47" s="202">
        <f t="shared" si="0"/>
        <v>40</v>
      </c>
      <c r="B47" s="203" t="s">
        <v>1846</v>
      </c>
      <c r="C47" s="244"/>
      <c r="D47" s="204" t="s">
        <v>37</v>
      </c>
      <c r="E47" s="242"/>
      <c r="F47" s="204" t="s">
        <v>1736</v>
      </c>
      <c r="G47" s="205"/>
      <c r="H47" s="206" t="s">
        <v>1847</v>
      </c>
      <c r="I47" s="205"/>
      <c r="J47" s="207" t="s">
        <v>15</v>
      </c>
      <c r="K47" s="207">
        <f>VLOOKUP(J47,สรุปที่เข้าร่วม!B:D,3,0)</f>
        <v>1</v>
      </c>
      <c r="L47" s="207" t="s">
        <v>21</v>
      </c>
      <c r="M47" s="208">
        <f>VLOOKUP(F47,school!F:G,2,0)</f>
        <v>67</v>
      </c>
      <c r="N47" s="209" t="str">
        <f>VLOOKUP(F47,school!F:H,3,0)</f>
        <v>กลุ่ม 6</v>
      </c>
    </row>
    <row r="48" spans="1:14" s="101" customFormat="1" ht="30" x14ac:dyDescent="0.65">
      <c r="A48" s="151"/>
      <c r="B48" s="152" t="s">
        <v>26</v>
      </c>
      <c r="C48" s="139"/>
      <c r="D48" s="153"/>
      <c r="E48" s="141"/>
      <c r="F48" s="170" t="str">
        <f>"จำนวนทั้งหมด   "&amp;COUNTIF(J:J,B48)&amp;"    ราย"</f>
        <v>จำนวนทั้งหมด   48    ราย</v>
      </c>
      <c r="G48" s="142"/>
      <c r="H48" s="143"/>
      <c r="I48" s="154"/>
      <c r="J48" s="169"/>
      <c r="K48" s="169"/>
      <c r="L48" s="169"/>
      <c r="M48" s="172"/>
      <c r="N48" s="166" t="e">
        <f>VLOOKUP(F48,school!F:H,3,0)</f>
        <v>#N/A</v>
      </c>
    </row>
    <row r="49" spans="1:14" s="50" customFormat="1" ht="32.25" x14ac:dyDescent="0.7">
      <c r="A49" s="145"/>
      <c r="B49" s="156" t="str">
        <f>"เข้าร่วม   "&amp;COUNTIFS(J:J,B48,L:L,"ประสงค์เข้าร่วมพิธีฯ")&amp;"    ราย"</f>
        <v>เข้าร่วม   48    ราย</v>
      </c>
      <c r="C49" s="146"/>
      <c r="D49" s="155"/>
      <c r="E49" s="147"/>
      <c r="F49" s="171"/>
      <c r="G49" s="148"/>
      <c r="H49" s="149"/>
      <c r="I49" s="150"/>
      <c r="J49" s="168"/>
      <c r="K49" s="168"/>
      <c r="L49" s="168"/>
      <c r="M49" s="168"/>
      <c r="N49" s="166" t="e">
        <f>VLOOKUP(F49,school!F:H,3,0)</f>
        <v>#N/A</v>
      </c>
    </row>
    <row r="50" spans="1:14" s="210" customFormat="1" ht="30" customHeight="1" x14ac:dyDescent="0.6">
      <c r="A50" s="202">
        <f>A47+1</f>
        <v>41</v>
      </c>
      <c r="B50" s="203" t="s">
        <v>1836</v>
      </c>
      <c r="C50" s="241"/>
      <c r="D50" s="204" t="s">
        <v>13</v>
      </c>
      <c r="E50" s="242"/>
      <c r="F50" s="204" t="s">
        <v>1736</v>
      </c>
      <c r="G50" s="205"/>
      <c r="H50" s="206" t="s">
        <v>1837</v>
      </c>
      <c r="I50" s="205"/>
      <c r="J50" s="207" t="s">
        <v>26</v>
      </c>
      <c r="K50" s="207">
        <f>VLOOKUP(J50,สรุปที่เข้าร่วม!B:D,3,0)</f>
        <v>2</v>
      </c>
      <c r="L50" s="207" t="s">
        <v>21</v>
      </c>
      <c r="M50" s="208">
        <f>VLOOKUP(F50,school!F:G,2,0)</f>
        <v>67</v>
      </c>
      <c r="N50" s="209" t="str">
        <f>VLOOKUP(F50,school!F:H,3,0)</f>
        <v>กลุ่ม 6</v>
      </c>
    </row>
    <row r="51" spans="1:14" s="210" customFormat="1" ht="30" customHeight="1" x14ac:dyDescent="0.6">
      <c r="A51" s="202">
        <f>A50+1</f>
        <v>42</v>
      </c>
      <c r="B51" s="203" t="s">
        <v>290</v>
      </c>
      <c r="C51" s="241"/>
      <c r="D51" s="204" t="s">
        <v>24</v>
      </c>
      <c r="E51" s="242">
        <f>VLOOKUP(D51,สรุปที่เข้าร่วม!H:I,2,0)</f>
        <v>2</v>
      </c>
      <c r="F51" s="204" t="s">
        <v>1545</v>
      </c>
      <c r="G51" s="205"/>
      <c r="H51" s="206" t="s">
        <v>291</v>
      </c>
      <c r="I51" s="205"/>
      <c r="J51" s="207" t="s">
        <v>26</v>
      </c>
      <c r="K51" s="207">
        <f>VLOOKUP(J51,สรุปที่เข้าร่วม!B:D,3,0)</f>
        <v>2</v>
      </c>
      <c r="L51" s="207" t="s">
        <v>21</v>
      </c>
      <c r="M51" s="208">
        <f>VLOOKUP(F51,school!F:G,2,0)</f>
        <v>1</v>
      </c>
      <c r="N51" s="209" t="str">
        <f>VLOOKUP(F51,school!F:H,3,0)</f>
        <v>กลุ่ม 1</v>
      </c>
    </row>
    <row r="52" spans="1:14" s="210" customFormat="1" ht="30" customHeight="1" x14ac:dyDescent="0.6">
      <c r="A52" s="202">
        <f t="shared" ref="A52:A97" si="1">A51+1</f>
        <v>43</v>
      </c>
      <c r="B52" s="203" t="s">
        <v>1743</v>
      </c>
      <c r="C52" s="244"/>
      <c r="D52" s="204" t="s">
        <v>24</v>
      </c>
      <c r="E52" s="242">
        <f>VLOOKUP(D52,สรุปที่เข้าร่วม!H:I,2,0)</f>
        <v>2</v>
      </c>
      <c r="F52" s="204" t="s">
        <v>1557</v>
      </c>
      <c r="G52" s="205"/>
      <c r="H52" s="206" t="s">
        <v>286</v>
      </c>
      <c r="I52" s="205"/>
      <c r="J52" s="207" t="s">
        <v>26</v>
      </c>
      <c r="K52" s="207">
        <f>VLOOKUP(J52,สรุปที่เข้าร่วม!B:D,3,0)</f>
        <v>2</v>
      </c>
      <c r="L52" s="207" t="s">
        <v>21</v>
      </c>
      <c r="M52" s="208">
        <f>VLOOKUP(F52,school!F:G,2,0)</f>
        <v>5</v>
      </c>
      <c r="N52" s="209" t="str">
        <f>VLOOKUP(F52,school!F:H,3,0)</f>
        <v>กลุ่ม 1</v>
      </c>
    </row>
    <row r="53" spans="1:14" s="210" customFormat="1" ht="30" customHeight="1" x14ac:dyDescent="0.6">
      <c r="A53" s="202">
        <f t="shared" si="1"/>
        <v>44</v>
      </c>
      <c r="B53" s="203" t="s">
        <v>1897</v>
      </c>
      <c r="C53" s="244"/>
      <c r="D53" s="204" t="s">
        <v>24</v>
      </c>
      <c r="E53" s="242"/>
      <c r="F53" s="204" t="s">
        <v>1570</v>
      </c>
      <c r="G53" s="205"/>
      <c r="H53" s="206"/>
      <c r="I53" s="205"/>
      <c r="J53" s="207" t="s">
        <v>26</v>
      </c>
      <c r="K53" s="207">
        <f>VLOOKUP(J53,สรุปที่เข้าร่วม!B:D,3,0)</f>
        <v>2</v>
      </c>
      <c r="L53" s="207" t="s">
        <v>21</v>
      </c>
      <c r="M53" s="208">
        <f>VLOOKUP(F53,school!F:G,2,0)</f>
        <v>10</v>
      </c>
      <c r="N53" s="209" t="str">
        <f>VLOOKUP(F53,school!F:H,3,0)</f>
        <v>กลุ่ม 1</v>
      </c>
    </row>
    <row r="54" spans="1:14" s="210" customFormat="1" ht="30" customHeight="1" x14ac:dyDescent="0.6">
      <c r="A54" s="202">
        <f t="shared" si="1"/>
        <v>45</v>
      </c>
      <c r="B54" s="203" t="s">
        <v>1898</v>
      </c>
      <c r="C54" s="244"/>
      <c r="D54" s="204" t="s">
        <v>24</v>
      </c>
      <c r="E54" s="242"/>
      <c r="F54" s="204" t="s">
        <v>1570</v>
      </c>
      <c r="G54" s="205"/>
      <c r="H54" s="206"/>
      <c r="I54" s="205"/>
      <c r="J54" s="207" t="s">
        <v>26</v>
      </c>
      <c r="K54" s="207">
        <f>VLOOKUP(J54,สรุปที่เข้าร่วม!B:D,3,0)</f>
        <v>2</v>
      </c>
      <c r="L54" s="207" t="s">
        <v>21</v>
      </c>
      <c r="M54" s="208">
        <f>VLOOKUP(F54,school!F:G,2,0)</f>
        <v>10</v>
      </c>
      <c r="N54" s="209" t="str">
        <f>VLOOKUP(F54,school!F:H,3,0)</f>
        <v>กลุ่ม 1</v>
      </c>
    </row>
    <row r="55" spans="1:14" s="210" customFormat="1" ht="30" customHeight="1" x14ac:dyDescent="0.6">
      <c r="A55" s="202">
        <f t="shared" si="1"/>
        <v>46</v>
      </c>
      <c r="B55" s="203" t="s">
        <v>1899</v>
      </c>
      <c r="C55" s="244"/>
      <c r="D55" s="204" t="s">
        <v>24</v>
      </c>
      <c r="E55" s="242"/>
      <c r="F55" s="204" t="s">
        <v>1573</v>
      </c>
      <c r="G55" s="205"/>
      <c r="H55" s="206"/>
      <c r="I55" s="205"/>
      <c r="J55" s="207" t="s">
        <v>26</v>
      </c>
      <c r="K55" s="207">
        <f>VLOOKUP(J55,สรุปที่เข้าร่วม!B:D,3,0)</f>
        <v>2</v>
      </c>
      <c r="L55" s="207" t="s">
        <v>21</v>
      </c>
      <c r="M55" s="208">
        <f>VLOOKUP(F55,school!F:G,2,0)</f>
        <v>11</v>
      </c>
      <c r="N55" s="209" t="str">
        <f>VLOOKUP(F55,school!F:H,3,0)</f>
        <v>กลุ่ม 2</v>
      </c>
    </row>
    <row r="56" spans="1:14" s="210" customFormat="1" ht="30" customHeight="1" x14ac:dyDescent="0.6">
      <c r="A56" s="202">
        <f t="shared" si="1"/>
        <v>47</v>
      </c>
      <c r="B56" s="203" t="s">
        <v>250</v>
      </c>
      <c r="C56" s="244"/>
      <c r="D56" s="204" t="s">
        <v>24</v>
      </c>
      <c r="E56" s="242">
        <f>VLOOKUP(D56,สรุปที่เข้าร่วม!H:I,2,0)</f>
        <v>2</v>
      </c>
      <c r="F56" s="204" t="s">
        <v>1615</v>
      </c>
      <c r="G56" s="205"/>
      <c r="H56" s="206" t="s">
        <v>251</v>
      </c>
      <c r="I56" s="205"/>
      <c r="J56" s="207" t="s">
        <v>26</v>
      </c>
      <c r="K56" s="207">
        <f>VLOOKUP(J56,สรุปที่เข้าร่วม!B:D,3,0)</f>
        <v>2</v>
      </c>
      <c r="L56" s="207" t="s">
        <v>21</v>
      </c>
      <c r="M56" s="208">
        <f>VLOOKUP(F56,school!F:G,2,0)</f>
        <v>25</v>
      </c>
      <c r="N56" s="209" t="str">
        <f>VLOOKUP(F56,school!F:H,3,0)</f>
        <v>กลุ่ม 3</v>
      </c>
    </row>
    <row r="57" spans="1:14" s="210" customFormat="1" ht="30" customHeight="1" x14ac:dyDescent="0.6">
      <c r="A57" s="202">
        <f t="shared" si="1"/>
        <v>48</v>
      </c>
      <c r="B57" s="203" t="s">
        <v>1851</v>
      </c>
      <c r="C57" s="244"/>
      <c r="D57" s="204" t="s">
        <v>24</v>
      </c>
      <c r="E57" s="242"/>
      <c r="F57" s="204" t="s">
        <v>1633</v>
      </c>
      <c r="G57" s="205"/>
      <c r="H57" s="206"/>
      <c r="I57" s="205"/>
      <c r="J57" s="207" t="s">
        <v>26</v>
      </c>
      <c r="K57" s="207">
        <f>VLOOKUP(J57,สรุปที่เข้าร่วม!B:D,3,0)</f>
        <v>2</v>
      </c>
      <c r="L57" s="207" t="s">
        <v>21</v>
      </c>
      <c r="M57" s="208">
        <f>VLOOKUP(F57,school!F:G,2,0)</f>
        <v>31</v>
      </c>
      <c r="N57" s="209" t="str">
        <f>VLOOKUP(F57,school!F:H,3,0)</f>
        <v>กลุ่ม 3</v>
      </c>
    </row>
    <row r="58" spans="1:14" s="210" customFormat="1" ht="30" customHeight="1" x14ac:dyDescent="0.6">
      <c r="A58" s="202">
        <f t="shared" si="1"/>
        <v>49</v>
      </c>
      <c r="B58" s="203" t="s">
        <v>1900</v>
      </c>
      <c r="C58" s="244"/>
      <c r="D58" s="204" t="s">
        <v>24</v>
      </c>
      <c r="E58" s="242"/>
      <c r="F58" s="204" t="s">
        <v>1648</v>
      </c>
      <c r="G58" s="205"/>
      <c r="H58" s="206"/>
      <c r="I58" s="205"/>
      <c r="J58" s="207" t="s">
        <v>26</v>
      </c>
      <c r="K58" s="207">
        <f>VLOOKUP(J58,สรุปที่เข้าร่วม!B:D,3,0)</f>
        <v>2</v>
      </c>
      <c r="L58" s="207" t="s">
        <v>21</v>
      </c>
      <c r="M58" s="208">
        <f>VLOOKUP(F58,school!F:G,2,0)</f>
        <v>36</v>
      </c>
      <c r="N58" s="209" t="str">
        <f>VLOOKUP(F58,school!F:H,3,0)</f>
        <v>กลุ่ม 4</v>
      </c>
    </row>
    <row r="59" spans="1:14" s="210" customFormat="1" ht="30" customHeight="1" x14ac:dyDescent="0.6">
      <c r="A59" s="202">
        <f t="shared" si="1"/>
        <v>50</v>
      </c>
      <c r="B59" s="203" t="s">
        <v>1901</v>
      </c>
      <c r="C59" s="244"/>
      <c r="D59" s="204" t="s">
        <v>24</v>
      </c>
      <c r="E59" s="242"/>
      <c r="F59" s="204" t="s">
        <v>1660</v>
      </c>
      <c r="G59" s="205"/>
      <c r="H59" s="206"/>
      <c r="I59" s="205"/>
      <c r="J59" s="207" t="s">
        <v>26</v>
      </c>
      <c r="K59" s="207">
        <f>VLOOKUP(J59,สรุปที่เข้าร่วม!B:D,3,0)</f>
        <v>2</v>
      </c>
      <c r="L59" s="207" t="s">
        <v>21</v>
      </c>
      <c r="M59" s="208">
        <f>VLOOKUP(F59,school!F:G,2,0)</f>
        <v>40</v>
      </c>
      <c r="N59" s="209" t="str">
        <f>VLOOKUP(F59,school!F:H,3,0)</f>
        <v>กลุ่ม 4</v>
      </c>
    </row>
    <row r="60" spans="1:14" s="210" customFormat="1" ht="30" customHeight="1" x14ac:dyDescent="0.6">
      <c r="A60" s="202">
        <f t="shared" si="1"/>
        <v>51</v>
      </c>
      <c r="B60" s="203" t="s">
        <v>1744</v>
      </c>
      <c r="C60" s="244"/>
      <c r="D60" s="204" t="s">
        <v>24</v>
      </c>
      <c r="E60" s="242">
        <f>VLOOKUP(D60,สรุปที่เข้าร่วม!H:I,2,0)</f>
        <v>2</v>
      </c>
      <c r="F60" s="204" t="s">
        <v>1677</v>
      </c>
      <c r="G60" s="205"/>
      <c r="H60" s="206" t="s">
        <v>519</v>
      </c>
      <c r="I60" s="205"/>
      <c r="J60" s="207" t="s">
        <v>26</v>
      </c>
      <c r="K60" s="207">
        <f>VLOOKUP(J60,สรุปที่เข้าร่วม!B:D,3,0)</f>
        <v>2</v>
      </c>
      <c r="L60" s="207" t="s">
        <v>21</v>
      </c>
      <c r="M60" s="208">
        <f>VLOOKUP(F60,school!F:G,2,0)</f>
        <v>46</v>
      </c>
      <c r="N60" s="209" t="str">
        <f>VLOOKUP(F60,school!F:H,3,0)</f>
        <v>กลุ่ม 4</v>
      </c>
    </row>
    <row r="61" spans="1:14" s="210" customFormat="1" ht="30" customHeight="1" x14ac:dyDescent="0.6">
      <c r="A61" s="202">
        <f t="shared" si="1"/>
        <v>52</v>
      </c>
      <c r="B61" s="203" t="s">
        <v>1493</v>
      </c>
      <c r="C61" s="244"/>
      <c r="D61" s="204" t="s">
        <v>24</v>
      </c>
      <c r="E61" s="242">
        <f>VLOOKUP(D61,สรุปที่เข้าร่วม!H:I,2,0)</f>
        <v>2</v>
      </c>
      <c r="F61" s="204" t="s">
        <v>1680</v>
      </c>
      <c r="G61" s="205"/>
      <c r="H61" s="245">
        <v>646195362</v>
      </c>
      <c r="I61" s="205" t="s">
        <v>1859</v>
      </c>
      <c r="J61" s="207" t="s">
        <v>26</v>
      </c>
      <c r="K61" s="207">
        <f>VLOOKUP(J61,สรุปที่เข้าร่วม!B:D,3,0)</f>
        <v>2</v>
      </c>
      <c r="L61" s="207" t="s">
        <v>21</v>
      </c>
      <c r="M61" s="208">
        <f>VLOOKUP(F61,school!F:G,2,0)</f>
        <v>47</v>
      </c>
      <c r="N61" s="209" t="str">
        <f>VLOOKUP(F61,school!F:H,3,0)</f>
        <v>กลุ่ม 5</v>
      </c>
    </row>
    <row r="62" spans="1:14" s="210" customFormat="1" ht="30" customHeight="1" x14ac:dyDescent="0.6">
      <c r="A62" s="202">
        <f t="shared" si="1"/>
        <v>53</v>
      </c>
      <c r="B62" s="203" t="s">
        <v>1890</v>
      </c>
      <c r="C62" s="244"/>
      <c r="D62" s="204" t="s">
        <v>24</v>
      </c>
      <c r="E62" s="242"/>
      <c r="F62" s="204" t="s">
        <v>1685</v>
      </c>
      <c r="G62" s="205"/>
      <c r="H62" s="245"/>
      <c r="I62" s="205"/>
      <c r="J62" s="207" t="s">
        <v>26</v>
      </c>
      <c r="K62" s="207">
        <f>VLOOKUP(J62,สรุปที่เข้าร่วม!B:D,3,0)</f>
        <v>2</v>
      </c>
      <c r="L62" s="207" t="s">
        <v>21</v>
      </c>
      <c r="M62" s="208">
        <f>VLOOKUP(F62,school!F:G,2,0)</f>
        <v>49</v>
      </c>
      <c r="N62" s="209" t="str">
        <f>VLOOKUP(F62,school!F:H,3,0)</f>
        <v>กลุ่ม 5</v>
      </c>
    </row>
    <row r="63" spans="1:14" s="210" customFormat="1" ht="30" customHeight="1" x14ac:dyDescent="0.6">
      <c r="A63" s="202">
        <f t="shared" si="1"/>
        <v>54</v>
      </c>
      <c r="B63" s="203" t="s">
        <v>149</v>
      </c>
      <c r="C63" s="244"/>
      <c r="D63" s="204" t="s">
        <v>24</v>
      </c>
      <c r="E63" s="242">
        <f>VLOOKUP(D63,สรุปที่เข้าร่วม!H:I,2,0)</f>
        <v>2</v>
      </c>
      <c r="F63" s="204" t="s">
        <v>1688</v>
      </c>
      <c r="G63" s="205"/>
      <c r="H63" s="206" t="s">
        <v>150</v>
      </c>
      <c r="I63" s="205"/>
      <c r="J63" s="207" t="s">
        <v>26</v>
      </c>
      <c r="K63" s="207">
        <f>VLOOKUP(J63,สรุปที่เข้าร่วม!B:D,3,0)</f>
        <v>2</v>
      </c>
      <c r="L63" s="207" t="s">
        <v>21</v>
      </c>
      <c r="M63" s="208">
        <f>VLOOKUP(F63,school!F:G,2,0)</f>
        <v>50</v>
      </c>
      <c r="N63" s="209" t="str">
        <f>VLOOKUP(F63,school!F:H,3,0)</f>
        <v>กลุ่ม 5</v>
      </c>
    </row>
    <row r="64" spans="1:14" s="210" customFormat="1" ht="30" customHeight="1" x14ac:dyDescent="0.6">
      <c r="A64" s="202">
        <f t="shared" si="1"/>
        <v>55</v>
      </c>
      <c r="B64" s="203" t="s">
        <v>22</v>
      </c>
      <c r="C64" s="244"/>
      <c r="D64" s="204" t="s">
        <v>24</v>
      </c>
      <c r="E64" s="242">
        <f>VLOOKUP(D64,สรุปที่เข้าร่วม!H:I,2,0)</f>
        <v>2</v>
      </c>
      <c r="F64" s="204" t="s">
        <v>1705</v>
      </c>
      <c r="G64" s="205"/>
      <c r="H64" s="206" t="s">
        <v>23</v>
      </c>
      <c r="I64" s="205"/>
      <c r="J64" s="207" t="s">
        <v>26</v>
      </c>
      <c r="K64" s="207">
        <f>VLOOKUP(J64,สรุปที่เข้าร่วม!B:D,3,0)</f>
        <v>2</v>
      </c>
      <c r="L64" s="207" t="s">
        <v>21</v>
      </c>
      <c r="M64" s="208">
        <f>VLOOKUP(F64,school!F:G,2,0)</f>
        <v>56</v>
      </c>
      <c r="N64" s="209" t="str">
        <f>VLOOKUP(F64,school!F:H,3,0)</f>
        <v>กลุ่ม 5</v>
      </c>
    </row>
    <row r="65" spans="1:14" s="210" customFormat="1" ht="30" customHeight="1" x14ac:dyDescent="0.6">
      <c r="A65" s="202">
        <f t="shared" si="1"/>
        <v>56</v>
      </c>
      <c r="B65" s="203" t="s">
        <v>1902</v>
      </c>
      <c r="C65" s="244"/>
      <c r="D65" s="204" t="s">
        <v>24</v>
      </c>
      <c r="E65" s="242"/>
      <c r="F65" s="204" t="s">
        <v>1711</v>
      </c>
      <c r="G65" s="205"/>
      <c r="H65" s="206"/>
      <c r="I65" s="205"/>
      <c r="J65" s="207" t="s">
        <v>26</v>
      </c>
      <c r="K65" s="207">
        <f>VLOOKUP(J65,สรุปที่เข้าร่วม!B:D,3,0)</f>
        <v>2</v>
      </c>
      <c r="L65" s="207" t="s">
        <v>21</v>
      </c>
      <c r="M65" s="208">
        <f>VLOOKUP(F65,school!F:G,2,0)</f>
        <v>58</v>
      </c>
      <c r="N65" s="209" t="str">
        <f>VLOOKUP(F65,school!F:H,3,0)</f>
        <v>กลุ่ม 6</v>
      </c>
    </row>
    <row r="66" spans="1:14" s="210" customFormat="1" ht="30" customHeight="1" x14ac:dyDescent="0.6">
      <c r="A66" s="202">
        <f t="shared" si="1"/>
        <v>57</v>
      </c>
      <c r="B66" s="203" t="s">
        <v>1903</v>
      </c>
      <c r="C66" s="244"/>
      <c r="D66" s="204" t="s">
        <v>24</v>
      </c>
      <c r="E66" s="242"/>
      <c r="F66" s="204" t="s">
        <v>1731</v>
      </c>
      <c r="G66" s="205"/>
      <c r="H66" s="206"/>
      <c r="I66" s="205"/>
      <c r="J66" s="207" t="s">
        <v>26</v>
      </c>
      <c r="K66" s="207">
        <f>VLOOKUP(J66,สรุปที่เข้าร่วม!B:D,3,0)</f>
        <v>2</v>
      </c>
      <c r="L66" s="207" t="s">
        <v>21</v>
      </c>
      <c r="M66" s="208">
        <f>VLOOKUP(F66,school!F:G,2,0)</f>
        <v>65</v>
      </c>
      <c r="N66" s="209" t="str">
        <f>VLOOKUP(F66,school!F:H,3,0)</f>
        <v>กลุ่ม 6</v>
      </c>
    </row>
    <row r="67" spans="1:14" s="210" customFormat="1" ht="30" customHeight="1" x14ac:dyDescent="0.6">
      <c r="A67" s="202">
        <f t="shared" si="1"/>
        <v>58</v>
      </c>
      <c r="B67" s="203" t="s">
        <v>1904</v>
      </c>
      <c r="C67" s="244"/>
      <c r="D67" s="204" t="s">
        <v>24</v>
      </c>
      <c r="E67" s="242"/>
      <c r="F67" s="204" t="s">
        <v>1731</v>
      </c>
      <c r="G67" s="205"/>
      <c r="H67" s="206"/>
      <c r="I67" s="205"/>
      <c r="J67" s="207" t="s">
        <v>26</v>
      </c>
      <c r="K67" s="207">
        <f>VLOOKUP(J67,สรุปที่เข้าร่วม!B:D,3,0)</f>
        <v>2</v>
      </c>
      <c r="L67" s="207" t="s">
        <v>21</v>
      </c>
      <c r="M67" s="208">
        <f>VLOOKUP(F67,school!F:G,2,0)</f>
        <v>65</v>
      </c>
      <c r="N67" s="209" t="str">
        <f>VLOOKUP(F67,school!F:H,3,0)</f>
        <v>กลุ่ม 6</v>
      </c>
    </row>
    <row r="68" spans="1:14" s="210" customFormat="1" ht="30" customHeight="1" x14ac:dyDescent="0.6">
      <c r="A68" s="202">
        <f t="shared" si="1"/>
        <v>59</v>
      </c>
      <c r="B68" s="203" t="s">
        <v>1838</v>
      </c>
      <c r="C68" s="244"/>
      <c r="D68" s="204" t="s">
        <v>24</v>
      </c>
      <c r="E68" s="242"/>
      <c r="F68" s="204" t="s">
        <v>1736</v>
      </c>
      <c r="G68" s="205"/>
      <c r="H68" s="206" t="s">
        <v>1839</v>
      </c>
      <c r="I68" s="205"/>
      <c r="J68" s="207" t="s">
        <v>26</v>
      </c>
      <c r="K68" s="207">
        <f>VLOOKUP(J68,สรุปที่เข้าร่วม!B:D,3,0)</f>
        <v>2</v>
      </c>
      <c r="L68" s="207" t="s">
        <v>21</v>
      </c>
      <c r="M68" s="208">
        <f>VLOOKUP(F68,school!F:G,2,0)</f>
        <v>67</v>
      </c>
      <c r="N68" s="209" t="str">
        <f>VLOOKUP(F68,school!F:H,3,0)</f>
        <v>กลุ่ม 6</v>
      </c>
    </row>
    <row r="69" spans="1:14" s="210" customFormat="1" ht="30" customHeight="1" x14ac:dyDescent="0.6">
      <c r="A69" s="202">
        <f t="shared" si="1"/>
        <v>60</v>
      </c>
      <c r="B69" s="203" t="s">
        <v>1869</v>
      </c>
      <c r="C69" s="244"/>
      <c r="D69" s="204" t="s">
        <v>1864</v>
      </c>
      <c r="E69" s="242"/>
      <c r="F69" s="204" t="s">
        <v>1737</v>
      </c>
      <c r="G69" s="205"/>
      <c r="H69" s="206"/>
      <c r="I69" s="205"/>
      <c r="J69" s="207" t="s">
        <v>26</v>
      </c>
      <c r="K69" s="207">
        <f>VLOOKUP(J69,สรุปที่เข้าร่วม!B:D,3,0)</f>
        <v>2</v>
      </c>
      <c r="L69" s="207" t="s">
        <v>21</v>
      </c>
      <c r="M69" s="208">
        <f>VLOOKUP(F69,school!F:G,2,0)</f>
        <v>0</v>
      </c>
      <c r="N69" s="209">
        <f>VLOOKUP(F69,school!F:H,3,0)</f>
        <v>0</v>
      </c>
    </row>
    <row r="70" spans="1:14" s="210" customFormat="1" ht="30" customHeight="1" x14ac:dyDescent="0.6">
      <c r="A70" s="202">
        <f t="shared" si="1"/>
        <v>61</v>
      </c>
      <c r="B70" s="203" t="s">
        <v>1870</v>
      </c>
      <c r="C70" s="244"/>
      <c r="D70" s="204" t="s">
        <v>1864</v>
      </c>
      <c r="E70" s="242"/>
      <c r="F70" s="204" t="s">
        <v>1737</v>
      </c>
      <c r="G70" s="205"/>
      <c r="H70" s="206"/>
      <c r="I70" s="205"/>
      <c r="J70" s="207" t="s">
        <v>26</v>
      </c>
      <c r="K70" s="207">
        <f>VLOOKUP(J70,สรุปที่เข้าร่วม!B:D,3,0)</f>
        <v>2</v>
      </c>
      <c r="L70" s="207" t="s">
        <v>21</v>
      </c>
      <c r="M70" s="208">
        <f>VLOOKUP(F70,school!F:G,2,0)</f>
        <v>0</v>
      </c>
      <c r="N70" s="209">
        <f>VLOOKUP(F70,school!F:H,3,0)</f>
        <v>0</v>
      </c>
    </row>
    <row r="71" spans="1:14" s="210" customFormat="1" ht="30" customHeight="1" x14ac:dyDescent="0.6">
      <c r="A71" s="202">
        <f t="shared" si="1"/>
        <v>62</v>
      </c>
      <c r="B71" s="203" t="s">
        <v>714</v>
      </c>
      <c r="C71" s="244"/>
      <c r="D71" s="204" t="s">
        <v>37</v>
      </c>
      <c r="E71" s="242">
        <f>VLOOKUP(D71,สรุปที่เข้าร่วม!H:I,2,0)</f>
        <v>3</v>
      </c>
      <c r="F71" s="204" t="s">
        <v>1545</v>
      </c>
      <c r="G71" s="205"/>
      <c r="H71" s="206" t="s">
        <v>715</v>
      </c>
      <c r="I71" s="205"/>
      <c r="J71" s="207" t="s">
        <v>26</v>
      </c>
      <c r="K71" s="207">
        <f>VLOOKUP(J71,สรุปที่เข้าร่วม!B:D,3,0)</f>
        <v>2</v>
      </c>
      <c r="L71" s="207" t="s">
        <v>21</v>
      </c>
      <c r="M71" s="208">
        <f>VLOOKUP(F71,school!F:G,2,0)</f>
        <v>1</v>
      </c>
      <c r="N71" s="209" t="str">
        <f>VLOOKUP(F71,school!F:H,3,0)</f>
        <v>กลุ่ม 1</v>
      </c>
    </row>
    <row r="72" spans="1:14" s="210" customFormat="1" ht="30" customHeight="1" x14ac:dyDescent="0.6">
      <c r="A72" s="202">
        <f t="shared" si="1"/>
        <v>63</v>
      </c>
      <c r="B72" s="203" t="s">
        <v>1963</v>
      </c>
      <c r="C72" s="244"/>
      <c r="D72" s="204" t="s">
        <v>37</v>
      </c>
      <c r="E72" s="242"/>
      <c r="F72" s="204" t="s">
        <v>1545</v>
      </c>
      <c r="G72" s="205"/>
      <c r="H72" s="206"/>
      <c r="I72" s="205"/>
      <c r="J72" s="207" t="s">
        <v>26</v>
      </c>
      <c r="K72" s="207">
        <f>VLOOKUP(J72,สรุปที่เข้าร่วม!B:D,3,0)</f>
        <v>2</v>
      </c>
      <c r="L72" s="207" t="s">
        <v>21</v>
      </c>
      <c r="M72" s="208">
        <f>VLOOKUP(F72,school!F:G,2,0)</f>
        <v>1</v>
      </c>
      <c r="N72" s="209" t="str">
        <f>VLOOKUP(F72,school!F:H,3,0)</f>
        <v>กลุ่ม 1</v>
      </c>
    </row>
    <row r="73" spans="1:14" s="210" customFormat="1" ht="30" customHeight="1" x14ac:dyDescent="0.6">
      <c r="A73" s="202">
        <f t="shared" si="1"/>
        <v>64</v>
      </c>
      <c r="B73" s="203" t="s">
        <v>366</v>
      </c>
      <c r="C73" s="244"/>
      <c r="D73" s="204" t="s">
        <v>37</v>
      </c>
      <c r="E73" s="242">
        <f>VLOOKUP(D73,สรุปที่เข้าร่วม!H:I,2,0)</f>
        <v>3</v>
      </c>
      <c r="F73" s="204" t="s">
        <v>1548</v>
      </c>
      <c r="G73" s="205"/>
      <c r="H73" s="206" t="s">
        <v>367</v>
      </c>
      <c r="I73" s="205"/>
      <c r="J73" s="207" t="s">
        <v>26</v>
      </c>
      <c r="K73" s="207">
        <f>VLOOKUP(J73,สรุปที่เข้าร่วม!B:D,3,0)</f>
        <v>2</v>
      </c>
      <c r="L73" s="207" t="s">
        <v>21</v>
      </c>
      <c r="M73" s="208">
        <f>VLOOKUP(F73,school!F:G,2,0)</f>
        <v>2</v>
      </c>
      <c r="N73" s="209" t="str">
        <f>VLOOKUP(F73,school!F:H,3,0)</f>
        <v>กลุ่ม 1</v>
      </c>
    </row>
    <row r="74" spans="1:14" s="210" customFormat="1" ht="30" customHeight="1" x14ac:dyDescent="0.6">
      <c r="A74" s="202">
        <f t="shared" si="1"/>
        <v>65</v>
      </c>
      <c r="B74" s="203" t="s">
        <v>368</v>
      </c>
      <c r="C74" s="244"/>
      <c r="D74" s="204" t="s">
        <v>37</v>
      </c>
      <c r="E74" s="242">
        <f>VLOOKUP(D74,สรุปที่เข้าร่วม!H:I,2,0)</f>
        <v>3</v>
      </c>
      <c r="F74" s="204" t="s">
        <v>1548</v>
      </c>
      <c r="G74" s="205"/>
      <c r="H74" s="206" t="s">
        <v>369</v>
      </c>
      <c r="I74" s="205"/>
      <c r="J74" s="207" t="s">
        <v>26</v>
      </c>
      <c r="K74" s="207">
        <f>VLOOKUP(J74,สรุปที่เข้าร่วม!B:D,3,0)</f>
        <v>2</v>
      </c>
      <c r="L74" s="207" t="s">
        <v>21</v>
      </c>
      <c r="M74" s="208">
        <f>VLOOKUP(F74,school!F:G,2,0)</f>
        <v>2</v>
      </c>
      <c r="N74" s="209" t="str">
        <f>VLOOKUP(F74,school!F:H,3,0)</f>
        <v>กลุ่ม 1</v>
      </c>
    </row>
    <row r="75" spans="1:14" s="210" customFormat="1" ht="30" customHeight="1" x14ac:dyDescent="0.6">
      <c r="A75" s="202">
        <f t="shared" si="1"/>
        <v>66</v>
      </c>
      <c r="B75" s="203" t="s">
        <v>370</v>
      </c>
      <c r="C75" s="244"/>
      <c r="D75" s="204" t="s">
        <v>37</v>
      </c>
      <c r="E75" s="242">
        <f>VLOOKUP(D75,สรุปที่เข้าร่วม!H:I,2,0)</f>
        <v>3</v>
      </c>
      <c r="F75" s="204" t="s">
        <v>1548</v>
      </c>
      <c r="G75" s="205"/>
      <c r="H75" s="206" t="s">
        <v>371</v>
      </c>
      <c r="I75" s="205"/>
      <c r="J75" s="207" t="s">
        <v>26</v>
      </c>
      <c r="K75" s="207">
        <f>VLOOKUP(J75,สรุปที่เข้าร่วม!B:D,3,0)</f>
        <v>2</v>
      </c>
      <c r="L75" s="207" t="s">
        <v>21</v>
      </c>
      <c r="M75" s="208">
        <f>VLOOKUP(F75,school!F:G,2,0)</f>
        <v>2</v>
      </c>
      <c r="N75" s="209" t="str">
        <f>VLOOKUP(F75,school!F:H,3,0)</f>
        <v>กลุ่ม 1</v>
      </c>
    </row>
    <row r="76" spans="1:14" s="210" customFormat="1" ht="30" customHeight="1" x14ac:dyDescent="0.6">
      <c r="A76" s="202">
        <f t="shared" si="1"/>
        <v>67</v>
      </c>
      <c r="B76" s="203" t="s">
        <v>258</v>
      </c>
      <c r="C76" s="244"/>
      <c r="D76" s="204" t="s">
        <v>37</v>
      </c>
      <c r="E76" s="242">
        <f>VLOOKUP(D76,สรุปที่เข้าร่วม!H:I,2,0)</f>
        <v>3</v>
      </c>
      <c r="F76" s="204" t="s">
        <v>1551</v>
      </c>
      <c r="G76" s="205"/>
      <c r="H76" s="206" t="s">
        <v>259</v>
      </c>
      <c r="I76" s="205"/>
      <c r="J76" s="207" t="s">
        <v>26</v>
      </c>
      <c r="K76" s="207">
        <f>VLOOKUP(J76,สรุปที่เข้าร่วม!B:D,3,0)</f>
        <v>2</v>
      </c>
      <c r="L76" s="207" t="s">
        <v>21</v>
      </c>
      <c r="M76" s="208">
        <f>VLOOKUP(F76,school!F:G,2,0)</f>
        <v>3</v>
      </c>
      <c r="N76" s="209" t="str">
        <f>VLOOKUP(F76,school!F:H,3,0)</f>
        <v>กลุ่ม 1</v>
      </c>
    </row>
    <row r="77" spans="1:14" s="210" customFormat="1" ht="30" customHeight="1" x14ac:dyDescent="0.6">
      <c r="A77" s="202">
        <f t="shared" si="1"/>
        <v>68</v>
      </c>
      <c r="B77" s="203" t="s">
        <v>756</v>
      </c>
      <c r="C77" s="244"/>
      <c r="D77" s="204" t="s">
        <v>37</v>
      </c>
      <c r="E77" s="242">
        <f>VLOOKUP(D77,สรุปที่เข้าร่วม!H:I,2,0)</f>
        <v>3</v>
      </c>
      <c r="F77" s="204" t="s">
        <v>1554</v>
      </c>
      <c r="G77" s="205"/>
      <c r="H77" s="206" t="s">
        <v>757</v>
      </c>
      <c r="I77" s="205"/>
      <c r="J77" s="207" t="s">
        <v>26</v>
      </c>
      <c r="K77" s="207">
        <f>VLOOKUP(J77,สรุปที่เข้าร่วม!B:D,3,0)</f>
        <v>2</v>
      </c>
      <c r="L77" s="207" t="s">
        <v>21</v>
      </c>
      <c r="M77" s="208">
        <f>VLOOKUP(F77,school!F:G,2,0)</f>
        <v>4</v>
      </c>
      <c r="N77" s="209" t="str">
        <f>VLOOKUP(F77,school!F:H,3,0)</f>
        <v>กลุ่ม 1</v>
      </c>
    </row>
    <row r="78" spans="1:14" s="210" customFormat="1" ht="30" customHeight="1" x14ac:dyDescent="0.6">
      <c r="A78" s="202">
        <f t="shared" si="1"/>
        <v>69</v>
      </c>
      <c r="B78" s="203" t="s">
        <v>1133</v>
      </c>
      <c r="C78" s="241" t="s">
        <v>35</v>
      </c>
      <c r="D78" s="204" t="s">
        <v>37</v>
      </c>
      <c r="E78" s="242">
        <f>VLOOKUP(D78,สรุปที่เข้าร่วม!H:I,2,0)</f>
        <v>3</v>
      </c>
      <c r="F78" s="204" t="s">
        <v>1585</v>
      </c>
      <c r="G78" s="205"/>
      <c r="H78" s="206" t="s">
        <v>1134</v>
      </c>
      <c r="I78" s="205"/>
      <c r="J78" s="207" t="s">
        <v>26</v>
      </c>
      <c r="K78" s="207">
        <f>VLOOKUP(J78,สรุปที่เข้าร่วม!B:D,3,0)</f>
        <v>2</v>
      </c>
      <c r="L78" s="207" t="s">
        <v>21</v>
      </c>
      <c r="M78" s="208">
        <f>VLOOKUP(F78,school!F:G,2,0)</f>
        <v>15</v>
      </c>
      <c r="N78" s="209" t="str">
        <f>VLOOKUP(F78,school!F:H,3,0)</f>
        <v>กลุ่ม 2</v>
      </c>
    </row>
    <row r="79" spans="1:14" s="210" customFormat="1" ht="30" customHeight="1" x14ac:dyDescent="0.6">
      <c r="A79" s="202">
        <f t="shared" si="1"/>
        <v>70</v>
      </c>
      <c r="B79" s="203" t="s">
        <v>1042</v>
      </c>
      <c r="C79" s="241" t="s">
        <v>1043</v>
      </c>
      <c r="D79" s="204" t="s">
        <v>37</v>
      </c>
      <c r="E79" s="242">
        <f>VLOOKUP(D79,สรุปที่เข้าร่วม!H:I,2,0)</f>
        <v>3</v>
      </c>
      <c r="F79" s="204" t="s">
        <v>1606</v>
      </c>
      <c r="G79" s="205"/>
      <c r="H79" s="206" t="s">
        <v>1044</v>
      </c>
      <c r="I79" s="205"/>
      <c r="J79" s="207" t="s">
        <v>26</v>
      </c>
      <c r="K79" s="207">
        <f>VLOOKUP(J79,สรุปที่เข้าร่วม!B:D,3,0)</f>
        <v>2</v>
      </c>
      <c r="L79" s="207" t="s">
        <v>21</v>
      </c>
      <c r="M79" s="208">
        <f>VLOOKUP(F79,school!F:G,2,0)</f>
        <v>22</v>
      </c>
      <c r="N79" s="209" t="str">
        <f>VLOOKUP(F79,school!F:H,3,0)</f>
        <v>กลุ่ม 2</v>
      </c>
    </row>
    <row r="80" spans="1:14" s="210" customFormat="1" ht="30" customHeight="1" x14ac:dyDescent="0.6">
      <c r="A80" s="202">
        <f t="shared" si="1"/>
        <v>71</v>
      </c>
      <c r="B80" s="203" t="s">
        <v>170</v>
      </c>
      <c r="C80" s="241" t="s">
        <v>35</v>
      </c>
      <c r="D80" s="204" t="s">
        <v>37</v>
      </c>
      <c r="E80" s="242">
        <f>VLOOKUP(D80,สรุปที่เข้าร่วม!H:I,2,0)</f>
        <v>3</v>
      </c>
      <c r="F80" s="204" t="s">
        <v>1618</v>
      </c>
      <c r="G80" s="205"/>
      <c r="H80" s="206" t="s">
        <v>171</v>
      </c>
      <c r="I80" s="205"/>
      <c r="J80" s="207" t="s">
        <v>26</v>
      </c>
      <c r="K80" s="207">
        <f>VLOOKUP(J80,สรุปที่เข้าร่วม!B:D,3,0)</f>
        <v>2</v>
      </c>
      <c r="L80" s="207" t="s">
        <v>21</v>
      </c>
      <c r="M80" s="208">
        <f>VLOOKUP(F80,school!F:G,2,0)</f>
        <v>26</v>
      </c>
      <c r="N80" s="209" t="str">
        <f>VLOOKUP(F80,school!F:H,3,0)</f>
        <v>กลุ่ม 3</v>
      </c>
    </row>
    <row r="81" spans="1:14" s="210" customFormat="1" ht="30" customHeight="1" x14ac:dyDescent="0.6">
      <c r="A81" s="202">
        <f t="shared" si="1"/>
        <v>72</v>
      </c>
      <c r="B81" s="203" t="s">
        <v>302</v>
      </c>
      <c r="C81" s="241" t="s">
        <v>303</v>
      </c>
      <c r="D81" s="204" t="s">
        <v>37</v>
      </c>
      <c r="E81" s="242">
        <f>VLOOKUP(D81,สรุปที่เข้าร่วม!H:I,2,0)</f>
        <v>3</v>
      </c>
      <c r="F81" s="204" t="s">
        <v>1630</v>
      </c>
      <c r="G81" s="205"/>
      <c r="H81" s="206" t="s">
        <v>304</v>
      </c>
      <c r="I81" s="205"/>
      <c r="J81" s="207" t="s">
        <v>26</v>
      </c>
      <c r="K81" s="207">
        <f>VLOOKUP(J81,สรุปที่เข้าร่วม!B:D,3,0)</f>
        <v>2</v>
      </c>
      <c r="L81" s="207" t="s">
        <v>21</v>
      </c>
      <c r="M81" s="208">
        <f>VLOOKUP(F81,school!F:G,2,0)</f>
        <v>30</v>
      </c>
      <c r="N81" s="209" t="str">
        <f>VLOOKUP(F81,school!F:H,3,0)</f>
        <v>กลุ่ม 3</v>
      </c>
    </row>
    <row r="82" spans="1:14" s="210" customFormat="1" ht="30" customHeight="1" x14ac:dyDescent="0.6">
      <c r="A82" s="202">
        <f t="shared" si="1"/>
        <v>73</v>
      </c>
      <c r="B82" s="203" t="s">
        <v>64</v>
      </c>
      <c r="C82" s="244"/>
      <c r="D82" s="204" t="s">
        <v>37</v>
      </c>
      <c r="E82" s="242">
        <f>VLOOKUP(D82,สรุปที่เข้าร่วม!H:I,2,0)</f>
        <v>3</v>
      </c>
      <c r="F82" s="204" t="s">
        <v>1639</v>
      </c>
      <c r="G82" s="205"/>
      <c r="H82" s="206" t="s">
        <v>65</v>
      </c>
      <c r="I82" s="205"/>
      <c r="J82" s="207" t="s">
        <v>26</v>
      </c>
      <c r="K82" s="207">
        <f>VLOOKUP(J82,สรุปที่เข้าร่วม!B:D,3,0)</f>
        <v>2</v>
      </c>
      <c r="L82" s="207" t="s">
        <v>21</v>
      </c>
      <c r="M82" s="208">
        <f>VLOOKUP(F82,school!F:G,2,0)</f>
        <v>33</v>
      </c>
      <c r="N82" s="209" t="str">
        <f>VLOOKUP(F82,school!F:H,3,0)</f>
        <v>กลุ่ม 3</v>
      </c>
    </row>
    <row r="83" spans="1:14" s="210" customFormat="1" ht="30" customHeight="1" x14ac:dyDescent="0.6">
      <c r="A83" s="202">
        <f t="shared" si="1"/>
        <v>74</v>
      </c>
      <c r="B83" s="203" t="s">
        <v>212</v>
      </c>
      <c r="C83" s="241" t="s">
        <v>213</v>
      </c>
      <c r="D83" s="204" t="s">
        <v>37</v>
      </c>
      <c r="E83" s="242">
        <f>VLOOKUP(D83,สรุปที่เข้าร่วม!H:I,2,0)</f>
        <v>3</v>
      </c>
      <c r="F83" s="204" t="s">
        <v>1639</v>
      </c>
      <c r="G83" s="205"/>
      <c r="H83" s="206" t="s">
        <v>214</v>
      </c>
      <c r="I83" s="205"/>
      <c r="J83" s="207" t="s">
        <v>26</v>
      </c>
      <c r="K83" s="207">
        <f>VLOOKUP(J83,สรุปที่เข้าร่วม!B:D,3,0)</f>
        <v>2</v>
      </c>
      <c r="L83" s="207" t="s">
        <v>21</v>
      </c>
      <c r="M83" s="208">
        <f>VLOOKUP(F83,school!F:G,2,0)</f>
        <v>33</v>
      </c>
      <c r="N83" s="209" t="str">
        <f>VLOOKUP(F83,school!F:H,3,0)</f>
        <v>กลุ่ม 3</v>
      </c>
    </row>
    <row r="84" spans="1:14" s="210" customFormat="1" ht="30" customHeight="1" x14ac:dyDescent="0.6">
      <c r="A84" s="202">
        <f t="shared" si="1"/>
        <v>75</v>
      </c>
      <c r="B84" s="203" t="s">
        <v>1318</v>
      </c>
      <c r="C84" s="241" t="s">
        <v>1319</v>
      </c>
      <c r="D84" s="204" t="s">
        <v>37</v>
      </c>
      <c r="E84" s="242">
        <f>VLOOKUP(D84,สรุปที่เข้าร่วม!H:I,2,0)</f>
        <v>3</v>
      </c>
      <c r="F84" s="204" t="s">
        <v>1651</v>
      </c>
      <c r="G84" s="205"/>
      <c r="H84" s="206" t="s">
        <v>1320</v>
      </c>
      <c r="I84" s="205"/>
      <c r="J84" s="207" t="s">
        <v>26</v>
      </c>
      <c r="K84" s="207">
        <f>VLOOKUP(J84,สรุปที่เข้าร่วม!B:D,3,0)</f>
        <v>2</v>
      </c>
      <c r="L84" s="207" t="s">
        <v>21</v>
      </c>
      <c r="M84" s="208">
        <f>VLOOKUP(F84,school!F:G,2,0)</f>
        <v>37</v>
      </c>
      <c r="N84" s="209" t="str">
        <f>VLOOKUP(F84,school!F:H,3,0)</f>
        <v>กลุ่ม 4</v>
      </c>
    </row>
    <row r="85" spans="1:14" s="210" customFormat="1" ht="30" customHeight="1" x14ac:dyDescent="0.6">
      <c r="A85" s="202">
        <f t="shared" si="1"/>
        <v>76</v>
      </c>
      <c r="B85" s="203" t="s">
        <v>1813</v>
      </c>
      <c r="C85" s="241"/>
      <c r="D85" s="204" t="s">
        <v>37</v>
      </c>
      <c r="E85" s="242"/>
      <c r="F85" s="204" t="s">
        <v>1648</v>
      </c>
      <c r="G85" s="205"/>
      <c r="H85" s="206"/>
      <c r="I85" s="205"/>
      <c r="J85" s="207" t="s">
        <v>26</v>
      </c>
      <c r="K85" s="207">
        <f>VLOOKUP(J85,สรุปที่เข้าร่วม!B:D,3,0)</f>
        <v>2</v>
      </c>
      <c r="L85" s="207" t="s">
        <v>21</v>
      </c>
      <c r="M85" s="208">
        <f>VLOOKUP(F85,school!F:G,2,0)</f>
        <v>36</v>
      </c>
      <c r="N85" s="209" t="str">
        <f>VLOOKUP(F85,school!F:H,3,0)</f>
        <v>กลุ่ม 4</v>
      </c>
    </row>
    <row r="86" spans="1:14" s="210" customFormat="1" ht="30" customHeight="1" x14ac:dyDescent="0.6">
      <c r="A86" s="202">
        <f t="shared" si="1"/>
        <v>77</v>
      </c>
      <c r="B86" s="203" t="s">
        <v>1362</v>
      </c>
      <c r="C86" s="244"/>
      <c r="D86" s="204" t="s">
        <v>37</v>
      </c>
      <c r="E86" s="242">
        <f>VLOOKUP(D86,สรุปที่เข้าร่วม!H:I,2,0)</f>
        <v>3</v>
      </c>
      <c r="F86" s="204" t="s">
        <v>1669</v>
      </c>
      <c r="G86" s="205"/>
      <c r="H86" s="206" t="s">
        <v>1363</v>
      </c>
      <c r="I86" s="205"/>
      <c r="J86" s="207" t="s">
        <v>26</v>
      </c>
      <c r="K86" s="207">
        <f>VLOOKUP(J86,สรุปที่เข้าร่วม!B:D,3,0)</f>
        <v>2</v>
      </c>
      <c r="L86" s="207" t="s">
        <v>21</v>
      </c>
      <c r="M86" s="208">
        <f>VLOOKUP(F86,school!F:G,2,0)</f>
        <v>43</v>
      </c>
      <c r="N86" s="209" t="str">
        <f>VLOOKUP(F86,school!F:H,3,0)</f>
        <v>กลุ่ม 4</v>
      </c>
    </row>
    <row r="87" spans="1:14" s="210" customFormat="1" ht="30" customHeight="1" x14ac:dyDescent="0.6">
      <c r="A87" s="202">
        <f t="shared" si="1"/>
        <v>78</v>
      </c>
      <c r="B87" s="203" t="s">
        <v>1400</v>
      </c>
      <c r="C87" s="241" t="s">
        <v>1401</v>
      </c>
      <c r="D87" s="204" t="s">
        <v>37</v>
      </c>
      <c r="E87" s="242">
        <f>VLOOKUP(D87,สรุปที่เข้าร่วม!H:I,2,0)</f>
        <v>3</v>
      </c>
      <c r="F87" s="204" t="s">
        <v>1674</v>
      </c>
      <c r="G87" s="205"/>
      <c r="H87" s="206" t="s">
        <v>1402</v>
      </c>
      <c r="I87" s="205"/>
      <c r="J87" s="207" t="s">
        <v>26</v>
      </c>
      <c r="K87" s="207">
        <f>VLOOKUP(J87,สรุปที่เข้าร่วม!B:D,3,0)</f>
        <v>2</v>
      </c>
      <c r="L87" s="207" t="s">
        <v>21</v>
      </c>
      <c r="M87" s="208">
        <f>VLOOKUP(F87,school!F:G,2,0)</f>
        <v>45</v>
      </c>
      <c r="N87" s="209" t="str">
        <f>VLOOKUP(F87,school!F:H,3,0)</f>
        <v>กลุ่ม 4</v>
      </c>
    </row>
    <row r="88" spans="1:14" s="210" customFormat="1" ht="30" customHeight="1" x14ac:dyDescent="0.6">
      <c r="A88" s="202">
        <f t="shared" si="1"/>
        <v>79</v>
      </c>
      <c r="B88" s="203" t="s">
        <v>1084</v>
      </c>
      <c r="C88" s="244"/>
      <c r="D88" s="204" t="s">
        <v>37</v>
      </c>
      <c r="E88" s="242">
        <f>VLOOKUP(D88,สรุปที่เข้าร่วม!H:I,2,0)</f>
        <v>3</v>
      </c>
      <c r="F88" s="204" t="s">
        <v>1680</v>
      </c>
      <c r="G88" s="205"/>
      <c r="H88" s="206" t="s">
        <v>1085</v>
      </c>
      <c r="I88" s="205"/>
      <c r="J88" s="207" t="s">
        <v>26</v>
      </c>
      <c r="K88" s="207">
        <f>VLOOKUP(J88,สรุปที่เข้าร่วม!B:D,3,0)</f>
        <v>2</v>
      </c>
      <c r="L88" s="207" t="s">
        <v>21</v>
      </c>
      <c r="M88" s="208">
        <f>VLOOKUP(F88,school!F:G,2,0)</f>
        <v>47</v>
      </c>
      <c r="N88" s="209" t="str">
        <f>VLOOKUP(F88,school!F:H,3,0)</f>
        <v>กลุ่ม 5</v>
      </c>
    </row>
    <row r="89" spans="1:14" s="210" customFormat="1" ht="30" customHeight="1" x14ac:dyDescent="0.6">
      <c r="A89" s="202">
        <f t="shared" si="1"/>
        <v>80</v>
      </c>
      <c r="B89" s="203" t="s">
        <v>734</v>
      </c>
      <c r="C89" s="244"/>
      <c r="D89" s="204" t="s">
        <v>37</v>
      </c>
      <c r="E89" s="242">
        <f>VLOOKUP(D89,สรุปที่เข้าร่วม!H:I,2,0)</f>
        <v>3</v>
      </c>
      <c r="F89" s="204" t="s">
        <v>1682</v>
      </c>
      <c r="G89" s="205"/>
      <c r="H89" s="206" t="s">
        <v>735</v>
      </c>
      <c r="I89" s="205"/>
      <c r="J89" s="207" t="s">
        <v>26</v>
      </c>
      <c r="K89" s="207">
        <f>VLOOKUP(J89,สรุปที่เข้าร่วม!B:D,3,0)</f>
        <v>2</v>
      </c>
      <c r="L89" s="207" t="s">
        <v>21</v>
      </c>
      <c r="M89" s="208">
        <f>VLOOKUP(F89,school!F:G,2,0)</f>
        <v>48</v>
      </c>
      <c r="N89" s="209" t="str">
        <f>VLOOKUP(F89,school!F:H,3,0)</f>
        <v>กลุ่ม 5</v>
      </c>
    </row>
    <row r="90" spans="1:14" s="210" customFormat="1" ht="30" customHeight="1" x14ac:dyDescent="0.6">
      <c r="A90" s="202">
        <f t="shared" si="1"/>
        <v>81</v>
      </c>
      <c r="B90" s="203" t="s">
        <v>778</v>
      </c>
      <c r="C90" s="241" t="s">
        <v>35</v>
      </c>
      <c r="D90" s="204" t="s">
        <v>37</v>
      </c>
      <c r="E90" s="242">
        <f>VLOOKUP(D90,สรุปที่เข้าร่วม!H:I,2,0)</f>
        <v>3</v>
      </c>
      <c r="F90" s="204" t="s">
        <v>1693</v>
      </c>
      <c r="G90" s="205"/>
      <c r="H90" s="206" t="s">
        <v>779</v>
      </c>
      <c r="I90" s="205"/>
      <c r="J90" s="207" t="s">
        <v>26</v>
      </c>
      <c r="K90" s="207">
        <f>VLOOKUP(J90,สรุปที่เข้าร่วม!B:D,3,0)</f>
        <v>2</v>
      </c>
      <c r="L90" s="207" t="s">
        <v>21</v>
      </c>
      <c r="M90" s="208">
        <f>VLOOKUP(F90,school!F:G,2,0)</f>
        <v>52</v>
      </c>
      <c r="N90" s="209" t="str">
        <f>VLOOKUP(F90,school!F:H,3,0)</f>
        <v>กลุ่ม 5</v>
      </c>
    </row>
    <row r="91" spans="1:14" s="210" customFormat="1" ht="30" customHeight="1" x14ac:dyDescent="0.6">
      <c r="A91" s="202">
        <f t="shared" si="1"/>
        <v>82</v>
      </c>
      <c r="B91" s="203" t="s">
        <v>631</v>
      </c>
      <c r="C91" s="244"/>
      <c r="D91" s="204" t="s">
        <v>37</v>
      </c>
      <c r="E91" s="242">
        <f>VLOOKUP(D91,สรุปที่เข้าร่วม!H:I,2,0)</f>
        <v>3</v>
      </c>
      <c r="F91" s="204" t="s">
        <v>1696</v>
      </c>
      <c r="G91" s="205"/>
      <c r="H91" s="206" t="s">
        <v>632</v>
      </c>
      <c r="I91" s="205"/>
      <c r="J91" s="207" t="s">
        <v>26</v>
      </c>
      <c r="K91" s="207">
        <f>VLOOKUP(J91,สรุปที่เข้าร่วม!B:D,3,0)</f>
        <v>2</v>
      </c>
      <c r="L91" s="207" t="s">
        <v>21</v>
      </c>
      <c r="M91" s="208">
        <f>VLOOKUP(F91,school!F:G,2,0)</f>
        <v>53</v>
      </c>
      <c r="N91" s="209" t="str">
        <f>VLOOKUP(F91,school!F:H,3,0)</f>
        <v>กลุ่ม 5</v>
      </c>
    </row>
    <row r="92" spans="1:14" s="210" customFormat="1" ht="30" customHeight="1" x14ac:dyDescent="0.6">
      <c r="A92" s="202">
        <f t="shared" si="1"/>
        <v>83</v>
      </c>
      <c r="B92" s="203" t="s">
        <v>635</v>
      </c>
      <c r="C92" s="241" t="s">
        <v>636</v>
      </c>
      <c r="D92" s="204" t="s">
        <v>37</v>
      </c>
      <c r="E92" s="242">
        <f>VLOOKUP(D92,สรุปที่เข้าร่วม!H:I,2,0)</f>
        <v>3</v>
      </c>
      <c r="F92" s="204" t="s">
        <v>1702</v>
      </c>
      <c r="G92" s="205"/>
      <c r="H92" s="206" t="s">
        <v>637</v>
      </c>
      <c r="I92" s="205"/>
      <c r="J92" s="207" t="s">
        <v>26</v>
      </c>
      <c r="K92" s="207">
        <f>VLOOKUP(J92,สรุปที่เข้าร่วม!B:D,3,0)</f>
        <v>2</v>
      </c>
      <c r="L92" s="207" t="s">
        <v>21</v>
      </c>
      <c r="M92" s="208">
        <f>VLOOKUP(F92,school!F:G,2,0)</f>
        <v>55</v>
      </c>
      <c r="N92" s="209" t="str">
        <f>VLOOKUP(F92,school!F:H,3,0)</f>
        <v>กลุ่ม 5</v>
      </c>
    </row>
    <row r="93" spans="1:14" s="210" customFormat="1" ht="30" customHeight="1" x14ac:dyDescent="0.6">
      <c r="A93" s="202">
        <f t="shared" si="1"/>
        <v>84</v>
      </c>
      <c r="B93" s="203" t="s">
        <v>445</v>
      </c>
      <c r="C93" s="241" t="s">
        <v>446</v>
      </c>
      <c r="D93" s="204" t="s">
        <v>37</v>
      </c>
      <c r="E93" s="242">
        <f>VLOOKUP(D93,สรุปที่เข้าร่วม!H:I,2,0)</f>
        <v>3</v>
      </c>
      <c r="F93" s="204" t="s">
        <v>1711</v>
      </c>
      <c r="G93" s="205"/>
      <c r="H93" s="245">
        <v>623241919</v>
      </c>
      <c r="I93" s="205"/>
      <c r="J93" s="207" t="s">
        <v>26</v>
      </c>
      <c r="K93" s="207">
        <f>VLOOKUP(J93,สรุปที่เข้าร่วม!B:D,3,0)</f>
        <v>2</v>
      </c>
      <c r="L93" s="207" t="s">
        <v>21</v>
      </c>
      <c r="M93" s="208">
        <f>VLOOKUP(F93,school!F:G,2,0)</f>
        <v>58</v>
      </c>
      <c r="N93" s="209" t="str">
        <f>VLOOKUP(F93,school!F:H,3,0)</f>
        <v>กลุ่ม 6</v>
      </c>
    </row>
    <row r="94" spans="1:14" s="210" customFormat="1" ht="30" customHeight="1" x14ac:dyDescent="0.6">
      <c r="A94" s="202">
        <f t="shared" si="1"/>
        <v>85</v>
      </c>
      <c r="B94" s="203" t="s">
        <v>448</v>
      </c>
      <c r="C94" s="244"/>
      <c r="D94" s="204" t="s">
        <v>37</v>
      </c>
      <c r="E94" s="242">
        <f>VLOOKUP(D94,สรุปที่เข้าร่วม!H:I,2,0)</f>
        <v>3</v>
      </c>
      <c r="F94" s="204" t="s">
        <v>1711</v>
      </c>
      <c r="G94" s="205"/>
      <c r="H94" s="206" t="s">
        <v>449</v>
      </c>
      <c r="I94" s="205"/>
      <c r="J94" s="207" t="s">
        <v>26</v>
      </c>
      <c r="K94" s="207">
        <f>VLOOKUP(J94,สรุปที่เข้าร่วม!B:D,3,0)</f>
        <v>2</v>
      </c>
      <c r="L94" s="207" t="s">
        <v>21</v>
      </c>
      <c r="M94" s="208">
        <f>VLOOKUP(F94,school!F:G,2,0)</f>
        <v>58</v>
      </c>
      <c r="N94" s="209" t="str">
        <f>VLOOKUP(F94,school!F:H,3,0)</f>
        <v>กลุ่ม 6</v>
      </c>
    </row>
    <row r="95" spans="1:14" s="210" customFormat="1" ht="30" customHeight="1" x14ac:dyDescent="0.6">
      <c r="A95" s="202">
        <f t="shared" si="1"/>
        <v>86</v>
      </c>
      <c r="B95" s="203" t="s">
        <v>308</v>
      </c>
      <c r="C95" s="244"/>
      <c r="D95" s="204" t="s">
        <v>37</v>
      </c>
      <c r="E95" s="242">
        <f>VLOOKUP(D95,สรุปที่เข้าร่วม!H:I,2,0)</f>
        <v>3</v>
      </c>
      <c r="F95" s="204" t="s">
        <v>1714</v>
      </c>
      <c r="G95" s="205"/>
      <c r="H95" s="206" t="s">
        <v>309</v>
      </c>
      <c r="I95" s="205"/>
      <c r="J95" s="207" t="s">
        <v>26</v>
      </c>
      <c r="K95" s="207">
        <f>VLOOKUP(J95,สรุปที่เข้าร่วม!B:D,3,0)</f>
        <v>2</v>
      </c>
      <c r="L95" s="207" t="s">
        <v>21</v>
      </c>
      <c r="M95" s="208">
        <f>VLOOKUP(F95,school!F:G,2,0)</f>
        <v>59</v>
      </c>
      <c r="N95" s="209" t="str">
        <f>VLOOKUP(F95,school!F:H,3,0)</f>
        <v>กลุ่ม 6</v>
      </c>
    </row>
    <row r="96" spans="1:14" s="210" customFormat="1" ht="30" customHeight="1" x14ac:dyDescent="0.6">
      <c r="A96" s="202">
        <f t="shared" si="1"/>
        <v>87</v>
      </c>
      <c r="B96" s="203" t="s">
        <v>606</v>
      </c>
      <c r="C96" s="241" t="s">
        <v>35</v>
      </c>
      <c r="D96" s="204" t="s">
        <v>37</v>
      </c>
      <c r="E96" s="242">
        <f>VLOOKUP(D96,สรุปที่เข้าร่วม!H:I,2,0)</f>
        <v>3</v>
      </c>
      <c r="F96" s="204" t="s">
        <v>1725</v>
      </c>
      <c r="G96" s="205"/>
      <c r="H96" s="206" t="s">
        <v>607</v>
      </c>
      <c r="I96" s="205"/>
      <c r="J96" s="207" t="s">
        <v>26</v>
      </c>
      <c r="K96" s="207">
        <f>VLOOKUP(J96,สรุปที่เข้าร่วม!B:D,3,0)</f>
        <v>2</v>
      </c>
      <c r="L96" s="207" t="s">
        <v>21</v>
      </c>
      <c r="M96" s="208">
        <f>VLOOKUP(F96,school!F:G,2,0)</f>
        <v>63</v>
      </c>
      <c r="N96" s="209" t="str">
        <f>VLOOKUP(F96,school!F:H,3,0)</f>
        <v>กลุ่ม 6</v>
      </c>
    </row>
    <row r="97" spans="1:14" s="210" customFormat="1" ht="30" customHeight="1" x14ac:dyDescent="0.6">
      <c r="A97" s="202">
        <f t="shared" si="1"/>
        <v>88</v>
      </c>
      <c r="B97" s="203" t="s">
        <v>907</v>
      </c>
      <c r="C97" s="244"/>
      <c r="D97" s="204" t="s">
        <v>37</v>
      </c>
      <c r="E97" s="242">
        <f>VLOOKUP(D97,สรุปที่เข้าร่วม!H:I,2,0)</f>
        <v>3</v>
      </c>
      <c r="F97" s="204" t="s">
        <v>1728</v>
      </c>
      <c r="G97" s="205"/>
      <c r="H97" s="206" t="s">
        <v>908</v>
      </c>
      <c r="I97" s="205"/>
      <c r="J97" s="207" t="s">
        <v>26</v>
      </c>
      <c r="K97" s="207">
        <f>VLOOKUP(J97,สรุปที่เข้าร่วม!B:D,3,0)</f>
        <v>2</v>
      </c>
      <c r="L97" s="207" t="s">
        <v>21</v>
      </c>
      <c r="M97" s="208">
        <f>VLOOKUP(F97,school!F:G,2,0)</f>
        <v>64</v>
      </c>
      <c r="N97" s="209" t="str">
        <f>VLOOKUP(F97,school!F:H,3,0)</f>
        <v>กลุ่ม 6</v>
      </c>
    </row>
    <row r="98" spans="1:14" s="101" customFormat="1" ht="30" x14ac:dyDescent="0.65">
      <c r="A98" s="151"/>
      <c r="B98" s="152" t="s">
        <v>61</v>
      </c>
      <c r="C98" s="139"/>
      <c r="D98" s="153"/>
      <c r="E98" s="141"/>
      <c r="F98" s="170" t="str">
        <f>"จำนวนทั้งหมด   "&amp;COUNTIF(J:J,B98)&amp;"    ราย"</f>
        <v>จำนวนทั้งหมด   45    ราย</v>
      </c>
      <c r="G98" s="142"/>
      <c r="H98" s="143"/>
      <c r="I98" s="154"/>
      <c r="J98" s="169"/>
      <c r="K98" s="169"/>
      <c r="L98" s="169"/>
      <c r="M98" s="172"/>
      <c r="N98" s="166" t="e">
        <f>VLOOKUP(F98,school!F:H,3,0)</f>
        <v>#N/A</v>
      </c>
    </row>
    <row r="99" spans="1:14" s="50" customFormat="1" ht="32.25" x14ac:dyDescent="0.7">
      <c r="A99" s="145"/>
      <c r="B99" s="156" t="str">
        <f>"เข้าร่วม   "&amp;COUNTIFS(J:J,B98,L:L,"ประสงค์เข้าร่วมพิธีฯ")&amp;"    ราย"</f>
        <v>เข้าร่วม   45    ราย</v>
      </c>
      <c r="C99" s="146"/>
      <c r="D99" s="155"/>
      <c r="E99" s="147"/>
      <c r="F99" s="171"/>
      <c r="G99" s="148"/>
      <c r="H99" s="149"/>
      <c r="I99" s="150"/>
      <c r="J99" s="168"/>
      <c r="K99" s="168"/>
      <c r="L99" s="168"/>
      <c r="M99" s="168"/>
      <c r="N99" s="166" t="e">
        <f>VLOOKUP(F99,school!F:H,3,0)</f>
        <v>#N/A</v>
      </c>
    </row>
    <row r="100" spans="1:14" s="210" customFormat="1" ht="30" customHeight="1" x14ac:dyDescent="0.6">
      <c r="A100" s="202">
        <f>A97+1</f>
        <v>89</v>
      </c>
      <c r="B100" s="203" t="s">
        <v>1746</v>
      </c>
      <c r="C100" s="241" t="s">
        <v>35</v>
      </c>
      <c r="D100" s="204" t="s">
        <v>24</v>
      </c>
      <c r="E100" s="242">
        <f>VLOOKUP(D100,สรุปที่เข้าร่วม!H:I,2,0)</f>
        <v>2</v>
      </c>
      <c r="F100" s="204" t="s">
        <v>1557</v>
      </c>
      <c r="G100" s="205"/>
      <c r="H100" s="206" t="s">
        <v>877</v>
      </c>
      <c r="I100" s="205"/>
      <c r="J100" s="207" t="s">
        <v>61</v>
      </c>
      <c r="K100" s="207">
        <f>VLOOKUP(J100,สรุปที่เข้าร่วม!B:D,3,0)</f>
        <v>3</v>
      </c>
      <c r="L100" s="207" t="s">
        <v>21</v>
      </c>
      <c r="M100" s="208">
        <f>VLOOKUP(F100,school!F:G,2,0)</f>
        <v>5</v>
      </c>
      <c r="N100" s="209" t="str">
        <f>VLOOKUP(F100,school!F:H,3,0)</f>
        <v>กลุ่ม 1</v>
      </c>
    </row>
    <row r="101" spans="1:14" s="210" customFormat="1" ht="30" customHeight="1" x14ac:dyDescent="0.6">
      <c r="A101" s="202">
        <f>A100+1</f>
        <v>90</v>
      </c>
      <c r="B101" s="203" t="s">
        <v>252</v>
      </c>
      <c r="C101" s="244"/>
      <c r="D101" s="204" t="s">
        <v>24</v>
      </c>
      <c r="E101" s="242">
        <f>VLOOKUP(D101,สรุปที่เข้าร่วม!H:I,2,0)</f>
        <v>2</v>
      </c>
      <c r="F101" s="204" t="s">
        <v>1615</v>
      </c>
      <c r="G101" s="205"/>
      <c r="H101" s="206" t="s">
        <v>253</v>
      </c>
      <c r="I101" s="205"/>
      <c r="J101" s="207" t="s">
        <v>61</v>
      </c>
      <c r="K101" s="207">
        <f>VLOOKUP(J101,สรุปที่เข้าร่วม!B:D,3,0)</f>
        <v>3</v>
      </c>
      <c r="L101" s="207" t="s">
        <v>21</v>
      </c>
      <c r="M101" s="208">
        <f>VLOOKUP(F101,school!F:G,2,0)</f>
        <v>25</v>
      </c>
      <c r="N101" s="209" t="str">
        <f>VLOOKUP(F101,school!F:H,3,0)</f>
        <v>กลุ่ม 3</v>
      </c>
    </row>
    <row r="102" spans="1:14" s="210" customFormat="1" ht="30" customHeight="1" x14ac:dyDescent="0.6">
      <c r="A102" s="202">
        <f t="shared" ref="A102:A144" si="2">A101+1</f>
        <v>91</v>
      </c>
      <c r="B102" s="203" t="s">
        <v>110</v>
      </c>
      <c r="C102" s="244"/>
      <c r="D102" s="204" t="s">
        <v>24</v>
      </c>
      <c r="E102" s="242">
        <f>VLOOKUP(D102,สรุปที่เข้าร่วม!H:I,2,0)</f>
        <v>2</v>
      </c>
      <c r="F102" s="204" t="s">
        <v>1624</v>
      </c>
      <c r="G102" s="205"/>
      <c r="H102" s="206" t="s">
        <v>111</v>
      </c>
      <c r="I102" s="205"/>
      <c r="J102" s="207" t="s">
        <v>61</v>
      </c>
      <c r="K102" s="207">
        <f>VLOOKUP(J102,สรุปที่เข้าร่วม!B:D,3,0)</f>
        <v>3</v>
      </c>
      <c r="L102" s="207" t="s">
        <v>21</v>
      </c>
      <c r="M102" s="208">
        <f>VLOOKUP(F102,school!F:G,2,0)</f>
        <v>28</v>
      </c>
      <c r="N102" s="209" t="str">
        <f>VLOOKUP(F102,school!F:H,3,0)</f>
        <v>กลุ่ม 3</v>
      </c>
    </row>
    <row r="103" spans="1:14" s="210" customFormat="1" ht="30" customHeight="1" x14ac:dyDescent="0.6">
      <c r="A103" s="202">
        <f t="shared" si="2"/>
        <v>92</v>
      </c>
      <c r="B103" s="203" t="s">
        <v>1905</v>
      </c>
      <c r="C103" s="244"/>
      <c r="D103" s="204" t="s">
        <v>24</v>
      </c>
      <c r="E103" s="242"/>
      <c r="F103" s="204" t="s">
        <v>1642</v>
      </c>
      <c r="G103" s="205"/>
      <c r="H103" s="206"/>
      <c r="I103" s="205"/>
      <c r="J103" s="207" t="s">
        <v>61</v>
      </c>
      <c r="K103" s="207">
        <f>VLOOKUP(J103,สรุปที่เข้าร่วม!B:D,3,0)</f>
        <v>3</v>
      </c>
      <c r="L103" s="207" t="s">
        <v>21</v>
      </c>
      <c r="M103" s="208">
        <f>VLOOKUP(F103,school!F:G,2,0)</f>
        <v>34</v>
      </c>
      <c r="N103" s="209" t="str">
        <f>VLOOKUP(F103,school!F:H,3,0)</f>
        <v>กลุ่ม 3</v>
      </c>
    </row>
    <row r="104" spans="1:14" s="210" customFormat="1" ht="30" customHeight="1" x14ac:dyDescent="0.6">
      <c r="A104" s="202">
        <f t="shared" si="2"/>
        <v>93</v>
      </c>
      <c r="B104" s="203" t="s">
        <v>1906</v>
      </c>
      <c r="C104" s="244"/>
      <c r="D104" s="204" t="s">
        <v>24</v>
      </c>
      <c r="E104" s="242"/>
      <c r="F104" s="204" t="s">
        <v>1642</v>
      </c>
      <c r="G104" s="205"/>
      <c r="H104" s="206"/>
      <c r="I104" s="205"/>
      <c r="J104" s="207" t="s">
        <v>61</v>
      </c>
      <c r="K104" s="207">
        <f>VLOOKUP(J104,สรุปที่เข้าร่วม!B:D,3,0)</f>
        <v>3</v>
      </c>
      <c r="L104" s="207" t="s">
        <v>21</v>
      </c>
      <c r="M104" s="208">
        <f>VLOOKUP(F104,school!F:G,2,0)</f>
        <v>34</v>
      </c>
      <c r="N104" s="209" t="str">
        <f>VLOOKUP(F104,school!F:H,3,0)</f>
        <v>กลุ่ม 3</v>
      </c>
    </row>
    <row r="105" spans="1:14" s="210" customFormat="1" ht="30" customHeight="1" x14ac:dyDescent="0.6">
      <c r="A105" s="202">
        <f t="shared" si="2"/>
        <v>94</v>
      </c>
      <c r="B105" s="203" t="s">
        <v>1907</v>
      </c>
      <c r="C105" s="244"/>
      <c r="D105" s="204" t="s">
        <v>24</v>
      </c>
      <c r="E105" s="242"/>
      <c r="F105" s="204" t="s">
        <v>1648</v>
      </c>
      <c r="G105" s="205"/>
      <c r="H105" s="206"/>
      <c r="I105" s="205"/>
      <c r="J105" s="207" t="s">
        <v>61</v>
      </c>
      <c r="K105" s="207">
        <f>VLOOKUP(J105,สรุปที่เข้าร่วม!B:D,3,0)</f>
        <v>3</v>
      </c>
      <c r="L105" s="207" t="s">
        <v>21</v>
      </c>
      <c r="M105" s="208">
        <f>VLOOKUP(F105,school!F:G,2,0)</f>
        <v>36</v>
      </c>
      <c r="N105" s="209" t="str">
        <f>VLOOKUP(F105,school!F:H,3,0)</f>
        <v>กลุ่ม 4</v>
      </c>
    </row>
    <row r="106" spans="1:14" s="210" customFormat="1" ht="30" customHeight="1" x14ac:dyDescent="0.6">
      <c r="A106" s="202">
        <f t="shared" si="2"/>
        <v>95</v>
      </c>
      <c r="B106" s="203" t="s">
        <v>1745</v>
      </c>
      <c r="C106" s="244"/>
      <c r="D106" s="204" t="s">
        <v>24</v>
      </c>
      <c r="E106" s="242">
        <f>VLOOKUP(D106,สรุปที่เข้าร่วม!H:I,2,0)</f>
        <v>2</v>
      </c>
      <c r="F106" s="204" t="s">
        <v>1671</v>
      </c>
      <c r="G106" s="205"/>
      <c r="H106" s="206" t="s">
        <v>759</v>
      </c>
      <c r="I106" s="205"/>
      <c r="J106" s="207" t="s">
        <v>61</v>
      </c>
      <c r="K106" s="207">
        <f>VLOOKUP(J106,สรุปที่เข้าร่วม!B:D,3,0)</f>
        <v>3</v>
      </c>
      <c r="L106" s="207" t="s">
        <v>21</v>
      </c>
      <c r="M106" s="208">
        <f>VLOOKUP(F106,school!F:G,2,0)</f>
        <v>44</v>
      </c>
      <c r="N106" s="209" t="str">
        <f>VLOOKUP(F106,school!F:H,3,0)</f>
        <v>กลุ่ม 4</v>
      </c>
    </row>
    <row r="107" spans="1:14" s="210" customFormat="1" ht="30" customHeight="1" x14ac:dyDescent="0.6">
      <c r="A107" s="202">
        <f t="shared" si="2"/>
        <v>96</v>
      </c>
      <c r="B107" s="203" t="s">
        <v>1458</v>
      </c>
      <c r="C107" s="244"/>
      <c r="D107" s="204" t="s">
        <v>24</v>
      </c>
      <c r="E107" s="242">
        <f>VLOOKUP(D107,สรุปที่เข้าร่วม!H:I,2,0)</f>
        <v>2</v>
      </c>
      <c r="F107" s="204" t="s">
        <v>1674</v>
      </c>
      <c r="G107" s="205"/>
      <c r="H107" s="245" t="s">
        <v>1539</v>
      </c>
      <c r="I107" s="205"/>
      <c r="J107" s="207" t="s">
        <v>61</v>
      </c>
      <c r="K107" s="207">
        <f>VLOOKUP(J107,สรุปที่เข้าร่วม!B:D,3,0)</f>
        <v>3</v>
      </c>
      <c r="L107" s="207" t="s">
        <v>21</v>
      </c>
      <c r="M107" s="208">
        <f>VLOOKUP(F107,school!F:G,2,0)</f>
        <v>45</v>
      </c>
      <c r="N107" s="209" t="str">
        <f>VLOOKUP(F107,school!F:H,3,0)</f>
        <v>กลุ่ม 4</v>
      </c>
    </row>
    <row r="108" spans="1:14" s="210" customFormat="1" ht="30" customHeight="1" x14ac:dyDescent="0.6">
      <c r="A108" s="202">
        <f t="shared" si="2"/>
        <v>97</v>
      </c>
      <c r="B108" s="203" t="s">
        <v>515</v>
      </c>
      <c r="C108" s="244"/>
      <c r="D108" s="204" t="s">
        <v>24</v>
      </c>
      <c r="E108" s="242">
        <f>VLOOKUP(D108,สรุปที่เข้าร่วม!H:I,2,0)</f>
        <v>2</v>
      </c>
      <c r="F108" s="204" t="s">
        <v>1677</v>
      </c>
      <c r="G108" s="205"/>
      <c r="H108" s="206" t="s">
        <v>516</v>
      </c>
      <c r="I108" s="205"/>
      <c r="J108" s="207" t="s">
        <v>61</v>
      </c>
      <c r="K108" s="207">
        <f>VLOOKUP(J108,สรุปที่เข้าร่วม!B:D,3,0)</f>
        <v>3</v>
      </c>
      <c r="L108" s="207" t="s">
        <v>21</v>
      </c>
      <c r="M108" s="208">
        <f>VLOOKUP(F108,school!F:G,2,0)</f>
        <v>46</v>
      </c>
      <c r="N108" s="209" t="str">
        <f>VLOOKUP(F108,school!F:H,3,0)</f>
        <v>กลุ่ม 4</v>
      </c>
    </row>
    <row r="109" spans="1:14" s="210" customFormat="1" ht="30" customHeight="1" x14ac:dyDescent="0.6">
      <c r="A109" s="202">
        <f t="shared" si="2"/>
        <v>98</v>
      </c>
      <c r="B109" s="203" t="s">
        <v>1747</v>
      </c>
      <c r="C109" s="244"/>
      <c r="D109" s="204" t="s">
        <v>24</v>
      </c>
      <c r="E109" s="242">
        <f>VLOOKUP(D109,สรุปที่เข้าร่วม!H:I,2,0)</f>
        <v>2</v>
      </c>
      <c r="F109" s="204" t="s">
        <v>1725</v>
      </c>
      <c r="G109" s="205"/>
      <c r="H109" s="206" t="s">
        <v>1150</v>
      </c>
      <c r="I109" s="205"/>
      <c r="J109" s="207" t="s">
        <v>61</v>
      </c>
      <c r="K109" s="207">
        <f>VLOOKUP(J109,สรุปที่เข้าร่วม!B:D,3,0)</f>
        <v>3</v>
      </c>
      <c r="L109" s="207" t="s">
        <v>21</v>
      </c>
      <c r="M109" s="208">
        <f>VLOOKUP(F109,school!F:G,2,0)</f>
        <v>63</v>
      </c>
      <c r="N109" s="209" t="str">
        <f>VLOOKUP(F109,school!F:H,3,0)</f>
        <v>กลุ่ม 6</v>
      </c>
    </row>
    <row r="110" spans="1:14" s="210" customFormat="1" ht="30" customHeight="1" x14ac:dyDescent="0.6">
      <c r="A110" s="202">
        <f t="shared" si="2"/>
        <v>99</v>
      </c>
      <c r="B110" s="203" t="s">
        <v>1916</v>
      </c>
      <c r="C110" s="244"/>
      <c r="D110" s="204" t="s">
        <v>24</v>
      </c>
      <c r="E110" s="242"/>
      <c r="F110" s="204" t="s">
        <v>1733</v>
      </c>
      <c r="G110" s="205"/>
      <c r="H110" s="206"/>
      <c r="I110" s="205"/>
      <c r="J110" s="207" t="s">
        <v>61</v>
      </c>
      <c r="K110" s="207">
        <f>VLOOKUP(J110,สรุปที่เข้าร่วม!B:D,3,0)</f>
        <v>3</v>
      </c>
      <c r="L110" s="207" t="s">
        <v>21</v>
      </c>
      <c r="M110" s="208">
        <f>VLOOKUP(F110,school!F:G,2,0)</f>
        <v>66</v>
      </c>
      <c r="N110" s="209" t="str">
        <f>VLOOKUP(F110,school!F:H,3,0)</f>
        <v>กลุ่ม 6</v>
      </c>
    </row>
    <row r="111" spans="1:14" s="210" customFormat="1" ht="30" customHeight="1" x14ac:dyDescent="0.6">
      <c r="A111" s="202">
        <f t="shared" si="2"/>
        <v>100</v>
      </c>
      <c r="B111" s="203" t="s">
        <v>849</v>
      </c>
      <c r="C111" s="244"/>
      <c r="D111" s="204" t="s">
        <v>37</v>
      </c>
      <c r="E111" s="242">
        <f>VLOOKUP(D111,สรุปที่เข้าร่วม!H:I,2,0)</f>
        <v>3</v>
      </c>
      <c r="F111" s="204" t="s">
        <v>1545</v>
      </c>
      <c r="G111" s="205"/>
      <c r="H111" s="206" t="s">
        <v>850</v>
      </c>
      <c r="I111" s="205"/>
      <c r="J111" s="207" t="s">
        <v>61</v>
      </c>
      <c r="K111" s="207">
        <f>VLOOKUP(J111,สรุปที่เข้าร่วม!B:D,3,0)</f>
        <v>3</v>
      </c>
      <c r="L111" s="207" t="s">
        <v>21</v>
      </c>
      <c r="M111" s="208">
        <f>VLOOKUP(F111,school!F:G,2,0)</f>
        <v>1</v>
      </c>
      <c r="N111" s="209" t="str">
        <f>VLOOKUP(F111,school!F:H,3,0)</f>
        <v>กลุ่ม 1</v>
      </c>
    </row>
    <row r="112" spans="1:14" s="210" customFormat="1" ht="30" customHeight="1" x14ac:dyDescent="0.6">
      <c r="A112" s="202">
        <f t="shared" si="2"/>
        <v>101</v>
      </c>
      <c r="B112" s="203" t="s">
        <v>372</v>
      </c>
      <c r="C112" s="244"/>
      <c r="D112" s="204" t="s">
        <v>37</v>
      </c>
      <c r="E112" s="242">
        <f>VLOOKUP(D112,สรุปที่เข้าร่วม!H:I,2,0)</f>
        <v>3</v>
      </c>
      <c r="F112" s="204" t="s">
        <v>1548</v>
      </c>
      <c r="G112" s="205"/>
      <c r="H112" s="206" t="s">
        <v>373</v>
      </c>
      <c r="I112" s="205"/>
      <c r="J112" s="207" t="s">
        <v>61</v>
      </c>
      <c r="K112" s="207">
        <f>VLOOKUP(J112,สรุปที่เข้าร่วม!B:D,3,0)</f>
        <v>3</v>
      </c>
      <c r="L112" s="207" t="s">
        <v>21</v>
      </c>
      <c r="M112" s="208">
        <f>VLOOKUP(F112,school!F:G,2,0)</f>
        <v>2</v>
      </c>
      <c r="N112" s="209" t="str">
        <f>VLOOKUP(F112,school!F:H,3,0)</f>
        <v>กลุ่ม 1</v>
      </c>
    </row>
    <row r="113" spans="1:14" s="210" customFormat="1" ht="30" customHeight="1" x14ac:dyDescent="0.6">
      <c r="A113" s="202">
        <f t="shared" si="2"/>
        <v>102</v>
      </c>
      <c r="B113" s="203" t="s">
        <v>374</v>
      </c>
      <c r="C113" s="244"/>
      <c r="D113" s="204" t="s">
        <v>37</v>
      </c>
      <c r="E113" s="242">
        <f>VLOOKUP(D113,สรุปที่เข้าร่วม!H:I,2,0)</f>
        <v>3</v>
      </c>
      <c r="F113" s="204" t="s">
        <v>1548</v>
      </c>
      <c r="G113" s="205"/>
      <c r="H113" s="206" t="s">
        <v>375</v>
      </c>
      <c r="I113" s="205"/>
      <c r="J113" s="207" t="s">
        <v>61</v>
      </c>
      <c r="K113" s="207">
        <f>VLOOKUP(J113,สรุปที่เข้าร่วม!B:D,3,0)</f>
        <v>3</v>
      </c>
      <c r="L113" s="207" t="s">
        <v>21</v>
      </c>
      <c r="M113" s="208">
        <f>VLOOKUP(F113,school!F:G,2,0)</f>
        <v>2</v>
      </c>
      <c r="N113" s="209" t="str">
        <f>VLOOKUP(F113,school!F:H,3,0)</f>
        <v>กลุ่ม 1</v>
      </c>
    </row>
    <row r="114" spans="1:14" s="210" customFormat="1" ht="30" customHeight="1" x14ac:dyDescent="0.6">
      <c r="A114" s="202">
        <f t="shared" si="2"/>
        <v>103</v>
      </c>
      <c r="B114" s="203" t="s">
        <v>376</v>
      </c>
      <c r="C114" s="244"/>
      <c r="D114" s="204" t="s">
        <v>37</v>
      </c>
      <c r="E114" s="242">
        <f>VLOOKUP(D114,สรุปที่เข้าร่วม!H:I,2,0)</f>
        <v>3</v>
      </c>
      <c r="F114" s="204" t="s">
        <v>1548</v>
      </c>
      <c r="G114" s="205"/>
      <c r="H114" s="206" t="s">
        <v>377</v>
      </c>
      <c r="I114" s="205"/>
      <c r="J114" s="207" t="s">
        <v>61</v>
      </c>
      <c r="K114" s="207">
        <f>VLOOKUP(J114,สรุปที่เข้าร่วม!B:D,3,0)</f>
        <v>3</v>
      </c>
      <c r="L114" s="207" t="s">
        <v>21</v>
      </c>
      <c r="M114" s="208">
        <f>VLOOKUP(F114,school!F:G,2,0)</f>
        <v>2</v>
      </c>
      <c r="N114" s="209" t="str">
        <f>VLOOKUP(F114,school!F:H,3,0)</f>
        <v>กลุ่ม 1</v>
      </c>
    </row>
    <row r="115" spans="1:14" s="210" customFormat="1" ht="30" customHeight="1" x14ac:dyDescent="0.6">
      <c r="A115" s="202">
        <f t="shared" si="2"/>
        <v>104</v>
      </c>
      <c r="B115" s="203" t="s">
        <v>378</v>
      </c>
      <c r="C115" s="244"/>
      <c r="D115" s="204" t="s">
        <v>37</v>
      </c>
      <c r="E115" s="242">
        <f>VLOOKUP(D115,สรุปที่เข้าร่วม!H:I,2,0)</f>
        <v>3</v>
      </c>
      <c r="F115" s="204" t="s">
        <v>1548</v>
      </c>
      <c r="G115" s="205"/>
      <c r="H115" s="206" t="s">
        <v>379</v>
      </c>
      <c r="I115" s="205"/>
      <c r="J115" s="207" t="s">
        <v>61</v>
      </c>
      <c r="K115" s="207">
        <f>VLOOKUP(J115,สรุปที่เข้าร่วม!B:D,3,0)</f>
        <v>3</v>
      </c>
      <c r="L115" s="207" t="s">
        <v>21</v>
      </c>
      <c r="M115" s="208">
        <f>VLOOKUP(F115,school!F:G,2,0)</f>
        <v>2</v>
      </c>
      <c r="N115" s="209" t="str">
        <f>VLOOKUP(F115,school!F:H,3,0)</f>
        <v>กลุ่ม 1</v>
      </c>
    </row>
    <row r="116" spans="1:14" s="210" customFormat="1" ht="30" customHeight="1" x14ac:dyDescent="0.6">
      <c r="A116" s="202">
        <f t="shared" si="2"/>
        <v>105</v>
      </c>
      <c r="B116" s="203" t="s">
        <v>380</v>
      </c>
      <c r="C116" s="244"/>
      <c r="D116" s="204" t="s">
        <v>37</v>
      </c>
      <c r="E116" s="242">
        <f>VLOOKUP(D116,สรุปที่เข้าร่วม!H:I,2,0)</f>
        <v>3</v>
      </c>
      <c r="F116" s="204" t="s">
        <v>1548</v>
      </c>
      <c r="G116" s="205"/>
      <c r="H116" s="206" t="s">
        <v>381</v>
      </c>
      <c r="I116" s="205"/>
      <c r="J116" s="207" t="s">
        <v>61</v>
      </c>
      <c r="K116" s="207">
        <f>VLOOKUP(J116,สรุปที่เข้าร่วม!B:D,3,0)</f>
        <v>3</v>
      </c>
      <c r="L116" s="207" t="s">
        <v>21</v>
      </c>
      <c r="M116" s="208">
        <f>VLOOKUP(F116,school!F:G,2,0)</f>
        <v>2</v>
      </c>
      <c r="N116" s="209" t="str">
        <f>VLOOKUP(F116,school!F:H,3,0)</f>
        <v>กลุ่ม 1</v>
      </c>
    </row>
    <row r="117" spans="1:14" s="210" customFormat="1" ht="30" customHeight="1" x14ac:dyDescent="0.6">
      <c r="A117" s="202">
        <f t="shared" si="2"/>
        <v>106</v>
      </c>
      <c r="B117" s="203" t="s">
        <v>577</v>
      </c>
      <c r="C117" s="244"/>
      <c r="D117" s="204" t="s">
        <v>37</v>
      </c>
      <c r="E117" s="242">
        <f>VLOOKUP(D117,สรุปที่เข้าร่วม!H:I,2,0)</f>
        <v>3</v>
      </c>
      <c r="F117" s="204" t="s">
        <v>1554</v>
      </c>
      <c r="G117" s="205"/>
      <c r="H117" s="206" t="s">
        <v>578</v>
      </c>
      <c r="I117" s="205"/>
      <c r="J117" s="207" t="s">
        <v>61</v>
      </c>
      <c r="K117" s="207">
        <f>VLOOKUP(J117,สรุปที่เข้าร่วม!B:D,3,0)</f>
        <v>3</v>
      </c>
      <c r="L117" s="207" t="s">
        <v>21</v>
      </c>
      <c r="M117" s="208">
        <f>VLOOKUP(F117,school!F:G,2,0)</f>
        <v>4</v>
      </c>
      <c r="N117" s="209" t="str">
        <f>VLOOKUP(F117,school!F:H,3,0)</f>
        <v>กลุ่ม 1</v>
      </c>
    </row>
    <row r="118" spans="1:14" s="210" customFormat="1" ht="30" customHeight="1" x14ac:dyDescent="0.6">
      <c r="A118" s="202">
        <f t="shared" si="2"/>
        <v>107</v>
      </c>
      <c r="B118" s="203" t="s">
        <v>579</v>
      </c>
      <c r="C118" s="244"/>
      <c r="D118" s="204" t="s">
        <v>37</v>
      </c>
      <c r="E118" s="242">
        <f>VLOOKUP(D118,สรุปที่เข้าร่วม!H:I,2,0)</f>
        <v>3</v>
      </c>
      <c r="F118" s="204" t="s">
        <v>1554</v>
      </c>
      <c r="G118" s="205"/>
      <c r="H118" s="206">
        <v>878999898</v>
      </c>
      <c r="I118" s="205"/>
      <c r="J118" s="207" t="s">
        <v>61</v>
      </c>
      <c r="K118" s="207">
        <f>VLOOKUP(J118,สรุปที่เข้าร่วม!B:D,3,0)</f>
        <v>3</v>
      </c>
      <c r="L118" s="207" t="s">
        <v>21</v>
      </c>
      <c r="M118" s="208">
        <f>VLOOKUP(F118,school!F:G,2,0)</f>
        <v>4</v>
      </c>
      <c r="N118" s="209" t="str">
        <f>VLOOKUP(F118,school!F:H,3,0)</f>
        <v>กลุ่ม 1</v>
      </c>
    </row>
    <row r="119" spans="1:14" s="210" customFormat="1" ht="30" customHeight="1" x14ac:dyDescent="0.6">
      <c r="A119" s="202">
        <f t="shared" si="2"/>
        <v>108</v>
      </c>
      <c r="B119" s="203" t="s">
        <v>581</v>
      </c>
      <c r="C119" s="244"/>
      <c r="D119" s="204" t="s">
        <v>37</v>
      </c>
      <c r="E119" s="242">
        <f>VLOOKUP(D119,สรุปที่เข้าร่วม!H:I,2,0)</f>
        <v>3</v>
      </c>
      <c r="F119" s="204" t="s">
        <v>1554</v>
      </c>
      <c r="G119" s="205"/>
      <c r="H119" s="206" t="s">
        <v>582</v>
      </c>
      <c r="I119" s="205"/>
      <c r="J119" s="207" t="s">
        <v>61</v>
      </c>
      <c r="K119" s="207">
        <f>VLOOKUP(J119,สรุปที่เข้าร่วม!B:D,3,0)</f>
        <v>3</v>
      </c>
      <c r="L119" s="207" t="s">
        <v>21</v>
      </c>
      <c r="M119" s="208">
        <f>VLOOKUP(F119,school!F:G,2,0)</f>
        <v>4</v>
      </c>
      <c r="N119" s="209" t="str">
        <f>VLOOKUP(F119,school!F:H,3,0)</f>
        <v>กลุ่ม 1</v>
      </c>
    </row>
    <row r="120" spans="1:14" s="210" customFormat="1" ht="30" customHeight="1" x14ac:dyDescent="0.6">
      <c r="A120" s="202">
        <f t="shared" si="2"/>
        <v>109</v>
      </c>
      <c r="B120" s="203" t="s">
        <v>1748</v>
      </c>
      <c r="C120" s="244"/>
      <c r="D120" s="204" t="s">
        <v>37</v>
      </c>
      <c r="E120" s="242">
        <f>VLOOKUP(D120,สรุปที่เข้าร่วม!H:I,2,0)</f>
        <v>3</v>
      </c>
      <c r="F120" s="204" t="s">
        <v>1557</v>
      </c>
      <c r="G120" s="205"/>
      <c r="H120" s="206" t="s">
        <v>552</v>
      </c>
      <c r="I120" s="205"/>
      <c r="J120" s="207" t="s">
        <v>61</v>
      </c>
      <c r="K120" s="207">
        <f>VLOOKUP(J120,สรุปที่เข้าร่วม!B:D,3,0)</f>
        <v>3</v>
      </c>
      <c r="L120" s="207" t="s">
        <v>21</v>
      </c>
      <c r="M120" s="208">
        <f>VLOOKUP(F120,school!F:G,2,0)</f>
        <v>5</v>
      </c>
      <c r="N120" s="209" t="str">
        <f>VLOOKUP(F120,school!F:H,3,0)</f>
        <v>กลุ่ม 1</v>
      </c>
    </row>
    <row r="121" spans="1:14" s="210" customFormat="1" ht="30" customHeight="1" x14ac:dyDescent="0.6">
      <c r="A121" s="202">
        <f t="shared" si="2"/>
        <v>110</v>
      </c>
      <c r="B121" s="203" t="s">
        <v>1946</v>
      </c>
      <c r="C121" s="244"/>
      <c r="D121" s="204" t="s">
        <v>37</v>
      </c>
      <c r="E121" s="242"/>
      <c r="F121" s="204" t="s">
        <v>1570</v>
      </c>
      <c r="G121" s="205"/>
      <c r="H121" s="206"/>
      <c r="I121" s="205"/>
      <c r="J121" s="207" t="s">
        <v>61</v>
      </c>
      <c r="K121" s="207">
        <f>VLOOKUP(J121,สรุปที่เข้าร่วม!B:D,3,0)</f>
        <v>3</v>
      </c>
      <c r="L121" s="207" t="s">
        <v>21</v>
      </c>
      <c r="M121" s="208">
        <f>VLOOKUP(F121,school!F:G,2,0)</f>
        <v>10</v>
      </c>
      <c r="N121" s="209" t="str">
        <f>VLOOKUP(F121,school!F:H,3,0)</f>
        <v>กลุ่ม 1</v>
      </c>
    </row>
    <row r="122" spans="1:14" s="210" customFormat="1" ht="30" customHeight="1" x14ac:dyDescent="0.6">
      <c r="A122" s="202">
        <f t="shared" si="2"/>
        <v>111</v>
      </c>
      <c r="B122" s="203" t="s">
        <v>1195</v>
      </c>
      <c r="C122" s="244"/>
      <c r="D122" s="204" t="s">
        <v>37</v>
      </c>
      <c r="E122" s="242">
        <f>VLOOKUP(D122,สรุปที่เข้าร่วม!H:I,2,0)</f>
        <v>3</v>
      </c>
      <c r="F122" s="204" t="s">
        <v>1576</v>
      </c>
      <c r="G122" s="205"/>
      <c r="H122" s="206" t="s">
        <v>1196</v>
      </c>
      <c r="I122" s="205"/>
      <c r="J122" s="207" t="s">
        <v>61</v>
      </c>
      <c r="K122" s="207">
        <f>VLOOKUP(J122,สรุปที่เข้าร่วม!B:D,3,0)</f>
        <v>3</v>
      </c>
      <c r="L122" s="207" t="s">
        <v>21</v>
      </c>
      <c r="M122" s="208">
        <f>VLOOKUP(F122,school!F:G,2,0)</f>
        <v>12</v>
      </c>
      <c r="N122" s="209" t="str">
        <f>VLOOKUP(F122,school!F:H,3,0)</f>
        <v>กลุ่ม 2</v>
      </c>
    </row>
    <row r="123" spans="1:14" s="210" customFormat="1" ht="30" customHeight="1" x14ac:dyDescent="0.6">
      <c r="A123" s="202">
        <f t="shared" si="2"/>
        <v>112</v>
      </c>
      <c r="B123" s="203" t="s">
        <v>1135</v>
      </c>
      <c r="C123" s="241" t="s">
        <v>35</v>
      </c>
      <c r="D123" s="204" t="s">
        <v>37</v>
      </c>
      <c r="E123" s="242">
        <f>VLOOKUP(D123,สรุปที่เข้าร่วม!H:I,2,0)</f>
        <v>3</v>
      </c>
      <c r="F123" s="204" t="s">
        <v>1585</v>
      </c>
      <c r="G123" s="205"/>
      <c r="H123" s="206" t="s">
        <v>1136</v>
      </c>
      <c r="I123" s="205"/>
      <c r="J123" s="207" t="s">
        <v>61</v>
      </c>
      <c r="K123" s="207">
        <f>VLOOKUP(J123,สรุปที่เข้าร่วม!B:D,3,0)</f>
        <v>3</v>
      </c>
      <c r="L123" s="207" t="s">
        <v>21</v>
      </c>
      <c r="M123" s="208">
        <f>VLOOKUP(F123,school!F:G,2,0)</f>
        <v>15</v>
      </c>
      <c r="N123" s="209" t="str">
        <f>VLOOKUP(F123,school!F:H,3,0)</f>
        <v>กลุ่ม 2</v>
      </c>
    </row>
    <row r="124" spans="1:14" s="210" customFormat="1" ht="30" customHeight="1" x14ac:dyDescent="0.6">
      <c r="A124" s="202">
        <f t="shared" si="2"/>
        <v>113</v>
      </c>
      <c r="B124" s="203" t="s">
        <v>1153</v>
      </c>
      <c r="C124" s="244"/>
      <c r="D124" s="204" t="s">
        <v>37</v>
      </c>
      <c r="E124" s="242">
        <f>VLOOKUP(D124,สรุปที่เข้าร่วม!H:I,2,0)</f>
        <v>3</v>
      </c>
      <c r="F124" s="204" t="s">
        <v>1585</v>
      </c>
      <c r="G124" s="205"/>
      <c r="H124" s="206" t="s">
        <v>1154</v>
      </c>
      <c r="I124" s="205"/>
      <c r="J124" s="207" t="s">
        <v>61</v>
      </c>
      <c r="K124" s="207">
        <f>VLOOKUP(J124,สรุปที่เข้าร่วม!B:D,3,0)</f>
        <v>3</v>
      </c>
      <c r="L124" s="207" t="s">
        <v>21</v>
      </c>
      <c r="M124" s="208">
        <f>VLOOKUP(F124,school!F:G,2,0)</f>
        <v>15</v>
      </c>
      <c r="N124" s="209" t="str">
        <f>VLOOKUP(F124,school!F:H,3,0)</f>
        <v>กลุ่ม 2</v>
      </c>
    </row>
    <row r="125" spans="1:14" s="210" customFormat="1" ht="30" customHeight="1" x14ac:dyDescent="0.6">
      <c r="A125" s="202">
        <f t="shared" si="2"/>
        <v>114</v>
      </c>
      <c r="B125" s="203" t="s">
        <v>1332</v>
      </c>
      <c r="C125" s="244"/>
      <c r="D125" s="204" t="s">
        <v>37</v>
      </c>
      <c r="E125" s="242">
        <f>VLOOKUP(D125,สรุปที่เข้าร่วม!H:I,2,0)</f>
        <v>3</v>
      </c>
      <c r="F125" s="204" t="s">
        <v>1585</v>
      </c>
      <c r="G125" s="205"/>
      <c r="H125" s="206" t="s">
        <v>1333</v>
      </c>
      <c r="I125" s="205"/>
      <c r="J125" s="207" t="s">
        <v>61</v>
      </c>
      <c r="K125" s="207">
        <f>VLOOKUP(J125,สรุปที่เข้าร่วม!B:D,3,0)</f>
        <v>3</v>
      </c>
      <c r="L125" s="207" t="s">
        <v>21</v>
      </c>
      <c r="M125" s="208">
        <f>VLOOKUP(F125,school!F:G,2,0)</f>
        <v>15</v>
      </c>
      <c r="N125" s="209" t="str">
        <f>VLOOKUP(F125,school!F:H,3,0)</f>
        <v>กลุ่ม 2</v>
      </c>
    </row>
    <row r="126" spans="1:14" s="210" customFormat="1" ht="30" customHeight="1" x14ac:dyDescent="0.6">
      <c r="A126" s="202">
        <f t="shared" si="2"/>
        <v>115</v>
      </c>
      <c r="B126" s="203" t="s">
        <v>173</v>
      </c>
      <c r="C126" s="241" t="s">
        <v>35</v>
      </c>
      <c r="D126" s="204" t="s">
        <v>37</v>
      </c>
      <c r="E126" s="242">
        <f>VLOOKUP(D126,สรุปที่เข้าร่วม!H:I,2,0)</f>
        <v>3</v>
      </c>
      <c r="F126" s="204" t="s">
        <v>1618</v>
      </c>
      <c r="G126" s="205"/>
      <c r="H126" s="206" t="s">
        <v>174</v>
      </c>
      <c r="I126" s="205"/>
      <c r="J126" s="207" t="s">
        <v>61</v>
      </c>
      <c r="K126" s="207">
        <f>VLOOKUP(J126,สรุปที่เข้าร่วม!B:D,3,0)</f>
        <v>3</v>
      </c>
      <c r="L126" s="207" t="s">
        <v>21</v>
      </c>
      <c r="M126" s="208">
        <f>VLOOKUP(F126,school!F:G,2,0)</f>
        <v>26</v>
      </c>
      <c r="N126" s="209" t="str">
        <f>VLOOKUP(F126,school!F:H,3,0)</f>
        <v>กลุ่ม 3</v>
      </c>
    </row>
    <row r="127" spans="1:14" s="210" customFormat="1" ht="30" customHeight="1" x14ac:dyDescent="0.6">
      <c r="A127" s="202">
        <f t="shared" si="2"/>
        <v>116</v>
      </c>
      <c r="B127" s="203" t="s">
        <v>92</v>
      </c>
      <c r="C127" s="244"/>
      <c r="D127" s="204" t="s">
        <v>37</v>
      </c>
      <c r="E127" s="242">
        <f>VLOOKUP(D127,สรุปที่เข้าร่วม!H:I,2,0)</f>
        <v>3</v>
      </c>
      <c r="F127" s="204" t="s">
        <v>1630</v>
      </c>
      <c r="G127" s="205"/>
      <c r="H127" s="206" t="s">
        <v>93</v>
      </c>
      <c r="I127" s="205"/>
      <c r="J127" s="207" t="s">
        <v>61</v>
      </c>
      <c r="K127" s="207">
        <f>VLOOKUP(J127,สรุปที่เข้าร่วม!B:D,3,0)</f>
        <v>3</v>
      </c>
      <c r="L127" s="207" t="s">
        <v>21</v>
      </c>
      <c r="M127" s="208">
        <f>VLOOKUP(F127,school!F:G,2,0)</f>
        <v>30</v>
      </c>
      <c r="N127" s="209" t="str">
        <f>VLOOKUP(F127,school!F:H,3,0)</f>
        <v>กลุ่ม 3</v>
      </c>
    </row>
    <row r="128" spans="1:14" s="210" customFormat="1" ht="30" customHeight="1" x14ac:dyDescent="0.6">
      <c r="A128" s="202">
        <f t="shared" si="2"/>
        <v>117</v>
      </c>
      <c r="B128" s="203" t="s">
        <v>58</v>
      </c>
      <c r="C128" s="244"/>
      <c r="D128" s="204" t="s">
        <v>37</v>
      </c>
      <c r="E128" s="242">
        <f>VLOOKUP(D128,สรุปที่เข้าร่วม!H:I,2,0)</f>
        <v>3</v>
      </c>
      <c r="F128" s="204" t="s">
        <v>1639</v>
      </c>
      <c r="G128" s="205"/>
      <c r="H128" s="206" t="s">
        <v>59</v>
      </c>
      <c r="I128" s="205"/>
      <c r="J128" s="207" t="s">
        <v>61</v>
      </c>
      <c r="K128" s="207">
        <f>VLOOKUP(J128,สรุปที่เข้าร่วม!B:D,3,0)</f>
        <v>3</v>
      </c>
      <c r="L128" s="207" t="s">
        <v>21</v>
      </c>
      <c r="M128" s="208">
        <f>VLOOKUP(F128,school!F:G,2,0)</f>
        <v>33</v>
      </c>
      <c r="N128" s="209" t="str">
        <f>VLOOKUP(F128,school!F:H,3,0)</f>
        <v>กลุ่ม 3</v>
      </c>
    </row>
    <row r="129" spans="1:14" s="210" customFormat="1" ht="30" customHeight="1" x14ac:dyDescent="0.6">
      <c r="A129" s="202">
        <f t="shared" si="2"/>
        <v>118</v>
      </c>
      <c r="B129" s="203" t="s">
        <v>1749</v>
      </c>
      <c r="C129" s="244"/>
      <c r="D129" s="204" t="s">
        <v>37</v>
      </c>
      <c r="E129" s="242">
        <f>VLOOKUP(D129,สรุปที่เข้าร่วม!H:I,2,0)</f>
        <v>3</v>
      </c>
      <c r="F129" s="204" t="s">
        <v>1639</v>
      </c>
      <c r="G129" s="205"/>
      <c r="H129" s="245">
        <v>84917142</v>
      </c>
      <c r="I129" s="205"/>
      <c r="J129" s="207" t="s">
        <v>61</v>
      </c>
      <c r="K129" s="207">
        <f>VLOOKUP(J129,สรุปที่เข้าร่วม!B:D,3,0)</f>
        <v>3</v>
      </c>
      <c r="L129" s="207" t="s">
        <v>21</v>
      </c>
      <c r="M129" s="208">
        <f>VLOOKUP(F129,school!F:G,2,0)</f>
        <v>33</v>
      </c>
      <c r="N129" s="209" t="str">
        <f>VLOOKUP(F129,school!F:H,3,0)</f>
        <v>กลุ่ม 3</v>
      </c>
    </row>
    <row r="130" spans="1:14" s="210" customFormat="1" ht="30" customHeight="1" x14ac:dyDescent="0.6">
      <c r="A130" s="202">
        <f t="shared" si="2"/>
        <v>119</v>
      </c>
      <c r="B130" s="203" t="s">
        <v>1750</v>
      </c>
      <c r="C130" s="241" t="s">
        <v>35</v>
      </c>
      <c r="D130" s="204" t="s">
        <v>37</v>
      </c>
      <c r="E130" s="242">
        <f>VLOOKUP(D130,สรุปที่เข้าร่วม!H:I,2,0)</f>
        <v>3</v>
      </c>
      <c r="F130" s="204" t="s">
        <v>1666</v>
      </c>
      <c r="G130" s="205"/>
      <c r="H130" s="206" t="s">
        <v>1331</v>
      </c>
      <c r="I130" s="205"/>
      <c r="J130" s="207" t="s">
        <v>61</v>
      </c>
      <c r="K130" s="207">
        <f>VLOOKUP(J130,สรุปที่เข้าร่วม!B:D,3,0)</f>
        <v>3</v>
      </c>
      <c r="L130" s="207" t="s">
        <v>21</v>
      </c>
      <c r="M130" s="208">
        <f>VLOOKUP(F130,school!F:G,2,0)</f>
        <v>42</v>
      </c>
      <c r="N130" s="209" t="str">
        <f>VLOOKUP(F130,school!F:H,3,0)</f>
        <v>กลุ่ม 4</v>
      </c>
    </row>
    <row r="131" spans="1:14" s="210" customFormat="1" ht="30" customHeight="1" x14ac:dyDescent="0.6">
      <c r="A131" s="202">
        <f t="shared" si="2"/>
        <v>120</v>
      </c>
      <c r="B131" s="203" t="s">
        <v>1964</v>
      </c>
      <c r="C131" s="241" t="s">
        <v>1352</v>
      </c>
      <c r="D131" s="204" t="s">
        <v>37</v>
      </c>
      <c r="E131" s="242">
        <f>VLOOKUP(D131,สรุปที่เข้าร่วม!H:I,2,0)</f>
        <v>3</v>
      </c>
      <c r="F131" s="204" t="s">
        <v>1666</v>
      </c>
      <c r="G131" s="205"/>
      <c r="H131" s="245">
        <v>843347557</v>
      </c>
      <c r="I131" s="205"/>
      <c r="J131" s="207" t="s">
        <v>61</v>
      </c>
      <c r="K131" s="207">
        <f>VLOOKUP(J131,สรุปที่เข้าร่วม!B:D,3,0)</f>
        <v>3</v>
      </c>
      <c r="L131" s="207" t="s">
        <v>21</v>
      </c>
      <c r="M131" s="208">
        <f>VLOOKUP(F131,school!F:G,2,0)</f>
        <v>42</v>
      </c>
      <c r="N131" s="209" t="str">
        <f>VLOOKUP(F131,school!F:H,3,0)</f>
        <v>กลุ่ม 4</v>
      </c>
    </row>
    <row r="132" spans="1:14" s="210" customFormat="1" ht="30" customHeight="1" x14ac:dyDescent="0.6">
      <c r="A132" s="202">
        <f t="shared" si="2"/>
        <v>121</v>
      </c>
      <c r="B132" s="203" t="s">
        <v>1751</v>
      </c>
      <c r="C132" s="241" t="s">
        <v>1286</v>
      </c>
      <c r="D132" s="204" t="s">
        <v>37</v>
      </c>
      <c r="E132" s="242">
        <f>VLOOKUP(D132,สรุปที่เข้าร่วม!H:I,2,0)</f>
        <v>3</v>
      </c>
      <c r="F132" s="204" t="s">
        <v>1674</v>
      </c>
      <c r="G132" s="205"/>
      <c r="H132" s="206" t="s">
        <v>1287</v>
      </c>
      <c r="I132" s="205"/>
      <c r="J132" s="207" t="s">
        <v>61</v>
      </c>
      <c r="K132" s="207">
        <f>VLOOKUP(J132,สรุปที่เข้าร่วม!B:D,3,0)</f>
        <v>3</v>
      </c>
      <c r="L132" s="207" t="s">
        <v>21</v>
      </c>
      <c r="M132" s="208">
        <f>VLOOKUP(F132,school!F:G,2,0)</f>
        <v>45</v>
      </c>
      <c r="N132" s="209" t="str">
        <f>VLOOKUP(F132,school!F:H,3,0)</f>
        <v>กลุ่ม 4</v>
      </c>
    </row>
    <row r="133" spans="1:14" s="210" customFormat="1" ht="30" customHeight="1" x14ac:dyDescent="0.6">
      <c r="A133" s="202">
        <f t="shared" si="2"/>
        <v>122</v>
      </c>
      <c r="B133" s="203" t="s">
        <v>1316</v>
      </c>
      <c r="C133" s="241" t="s">
        <v>35</v>
      </c>
      <c r="D133" s="204" t="s">
        <v>37</v>
      </c>
      <c r="E133" s="242">
        <f>VLOOKUP(D133,สรุปที่เข้าร่วม!H:I,2,0)</f>
        <v>3</v>
      </c>
      <c r="F133" s="204" t="s">
        <v>1674</v>
      </c>
      <c r="G133" s="205"/>
      <c r="H133" s="206" t="s">
        <v>1317</v>
      </c>
      <c r="I133" s="205"/>
      <c r="J133" s="207" t="s">
        <v>61</v>
      </c>
      <c r="K133" s="207">
        <f>VLOOKUP(J133,สรุปที่เข้าร่วม!B:D,3,0)</f>
        <v>3</v>
      </c>
      <c r="L133" s="207" t="s">
        <v>21</v>
      </c>
      <c r="M133" s="208">
        <f>VLOOKUP(F133,school!F:G,2,0)</f>
        <v>45</v>
      </c>
      <c r="N133" s="209" t="str">
        <f>VLOOKUP(F133,school!F:H,3,0)</f>
        <v>กลุ่ม 4</v>
      </c>
    </row>
    <row r="134" spans="1:14" s="210" customFormat="1" ht="30" customHeight="1" x14ac:dyDescent="0.6">
      <c r="A134" s="202">
        <f t="shared" si="2"/>
        <v>123</v>
      </c>
      <c r="B134" s="203" t="s">
        <v>1421</v>
      </c>
      <c r="C134" s="244"/>
      <c r="D134" s="204" t="s">
        <v>37</v>
      </c>
      <c r="E134" s="242">
        <f>VLOOKUP(D134,สรุปที่เข้าร่วม!H:I,2,0)</f>
        <v>3</v>
      </c>
      <c r="F134" s="204" t="s">
        <v>1674</v>
      </c>
      <c r="G134" s="205"/>
      <c r="H134" s="206" t="s">
        <v>1422</v>
      </c>
      <c r="I134" s="205"/>
      <c r="J134" s="207" t="s">
        <v>61</v>
      </c>
      <c r="K134" s="207">
        <f>VLOOKUP(J134,สรุปที่เข้าร่วม!B:D,3,0)</f>
        <v>3</v>
      </c>
      <c r="L134" s="207" t="s">
        <v>21</v>
      </c>
      <c r="M134" s="208">
        <f>VLOOKUP(F134,school!F:G,2,0)</f>
        <v>45</v>
      </c>
      <c r="N134" s="209" t="str">
        <f>VLOOKUP(F134,school!F:H,3,0)</f>
        <v>กลุ่ม 4</v>
      </c>
    </row>
    <row r="135" spans="1:14" s="210" customFormat="1" ht="30" customHeight="1" x14ac:dyDescent="0.6">
      <c r="A135" s="202">
        <f t="shared" si="2"/>
        <v>124</v>
      </c>
      <c r="B135" s="203" t="s">
        <v>1365</v>
      </c>
      <c r="C135" s="241" t="s">
        <v>35</v>
      </c>
      <c r="D135" s="204" t="s">
        <v>37</v>
      </c>
      <c r="E135" s="242">
        <f>VLOOKUP(D135,สรุปที่เข้าร่วม!H:I,2,0)</f>
        <v>3</v>
      </c>
      <c r="F135" s="204" t="s">
        <v>1677</v>
      </c>
      <c r="G135" s="205"/>
      <c r="H135" s="206" t="s">
        <v>1366</v>
      </c>
      <c r="I135" s="205"/>
      <c r="J135" s="207" t="s">
        <v>61</v>
      </c>
      <c r="K135" s="207">
        <f>VLOOKUP(J135,สรุปที่เข้าร่วม!B:D,3,0)</f>
        <v>3</v>
      </c>
      <c r="L135" s="207" t="s">
        <v>21</v>
      </c>
      <c r="M135" s="208">
        <f>VLOOKUP(F135,school!F:G,2,0)</f>
        <v>46</v>
      </c>
      <c r="N135" s="209" t="str">
        <f>VLOOKUP(F135,school!F:H,3,0)</f>
        <v>กลุ่ม 4</v>
      </c>
    </row>
    <row r="136" spans="1:14" s="210" customFormat="1" ht="30" customHeight="1" x14ac:dyDescent="0.6">
      <c r="A136" s="202">
        <f t="shared" si="2"/>
        <v>125</v>
      </c>
      <c r="B136" s="203" t="s">
        <v>1104</v>
      </c>
      <c r="C136" s="244"/>
      <c r="D136" s="204" t="s">
        <v>37</v>
      </c>
      <c r="E136" s="242">
        <f>VLOOKUP(D136,สรุปที่เข้าร่วม!H:I,2,0)</f>
        <v>3</v>
      </c>
      <c r="F136" s="204" t="s">
        <v>1680</v>
      </c>
      <c r="G136" s="205"/>
      <c r="H136" s="206" t="s">
        <v>1105</v>
      </c>
      <c r="I136" s="205"/>
      <c r="J136" s="207" t="s">
        <v>61</v>
      </c>
      <c r="K136" s="207">
        <f>VLOOKUP(J136,สรุปที่เข้าร่วม!B:D,3,0)</f>
        <v>3</v>
      </c>
      <c r="L136" s="207" t="s">
        <v>21</v>
      </c>
      <c r="M136" s="208">
        <f>VLOOKUP(F136,school!F:G,2,0)</f>
        <v>47</v>
      </c>
      <c r="N136" s="209" t="str">
        <f>VLOOKUP(F136,school!F:H,3,0)</f>
        <v>กลุ่ม 5</v>
      </c>
    </row>
    <row r="137" spans="1:14" s="210" customFormat="1" ht="30" customHeight="1" x14ac:dyDescent="0.6">
      <c r="A137" s="202">
        <f t="shared" si="2"/>
        <v>126</v>
      </c>
      <c r="B137" s="203" t="s">
        <v>822</v>
      </c>
      <c r="C137" s="244"/>
      <c r="D137" s="204" t="s">
        <v>37</v>
      </c>
      <c r="E137" s="242">
        <f>VLOOKUP(D137,สรุปที่เข้าร่วม!H:I,2,0)</f>
        <v>3</v>
      </c>
      <c r="F137" s="204" t="s">
        <v>1688</v>
      </c>
      <c r="G137" s="205"/>
      <c r="H137" s="206" t="s">
        <v>823</v>
      </c>
      <c r="I137" s="205"/>
      <c r="J137" s="207" t="s">
        <v>61</v>
      </c>
      <c r="K137" s="207">
        <f>VLOOKUP(J137,สรุปที่เข้าร่วม!B:D,3,0)</f>
        <v>3</v>
      </c>
      <c r="L137" s="207" t="s">
        <v>21</v>
      </c>
      <c r="M137" s="208">
        <f>VLOOKUP(F137,school!F:G,2,0)</f>
        <v>50</v>
      </c>
      <c r="N137" s="209" t="str">
        <f>VLOOKUP(F137,school!F:H,3,0)</f>
        <v>กลุ่ม 5</v>
      </c>
    </row>
    <row r="138" spans="1:14" s="210" customFormat="1" ht="30" customHeight="1" x14ac:dyDescent="0.6">
      <c r="A138" s="202">
        <f t="shared" si="2"/>
        <v>127</v>
      </c>
      <c r="B138" s="203" t="s">
        <v>796</v>
      </c>
      <c r="C138" s="244"/>
      <c r="D138" s="204" t="s">
        <v>37</v>
      </c>
      <c r="E138" s="242">
        <f>VLOOKUP(D138,สรุปที่เข้าร่วม!H:I,2,0)</f>
        <v>3</v>
      </c>
      <c r="F138" s="204" t="s">
        <v>1693</v>
      </c>
      <c r="G138" s="205"/>
      <c r="H138" s="206" t="s">
        <v>797</v>
      </c>
      <c r="I138" s="205"/>
      <c r="J138" s="207" t="s">
        <v>61</v>
      </c>
      <c r="K138" s="207">
        <f>VLOOKUP(J138,สรุปที่เข้าร่วม!B:D,3,0)</f>
        <v>3</v>
      </c>
      <c r="L138" s="207" t="s">
        <v>21</v>
      </c>
      <c r="M138" s="208">
        <f>VLOOKUP(F138,school!F:G,2,0)</f>
        <v>52</v>
      </c>
      <c r="N138" s="209" t="str">
        <f>VLOOKUP(F138,school!F:H,3,0)</f>
        <v>กลุ่ม 5</v>
      </c>
    </row>
    <row r="139" spans="1:14" s="210" customFormat="1" ht="30" customHeight="1" x14ac:dyDescent="0.6">
      <c r="A139" s="202">
        <f t="shared" si="2"/>
        <v>128</v>
      </c>
      <c r="B139" s="203" t="s">
        <v>619</v>
      </c>
      <c r="C139" s="244"/>
      <c r="D139" s="204" t="s">
        <v>37</v>
      </c>
      <c r="E139" s="242">
        <f>VLOOKUP(D139,สรุปที่เข้าร่วม!H:I,2,0)</f>
        <v>3</v>
      </c>
      <c r="F139" s="204" t="s">
        <v>1696</v>
      </c>
      <c r="G139" s="205"/>
      <c r="H139" s="206" t="s">
        <v>620</v>
      </c>
      <c r="I139" s="205"/>
      <c r="J139" s="207" t="s">
        <v>61</v>
      </c>
      <c r="K139" s="207">
        <f>VLOOKUP(J139,สรุปที่เข้าร่วม!B:D,3,0)</f>
        <v>3</v>
      </c>
      <c r="L139" s="207" t="s">
        <v>21</v>
      </c>
      <c r="M139" s="208">
        <f>VLOOKUP(F139,school!F:G,2,0)</f>
        <v>53</v>
      </c>
      <c r="N139" s="209" t="str">
        <f>VLOOKUP(F139,school!F:H,3,0)</f>
        <v>กลุ่ม 5</v>
      </c>
    </row>
    <row r="140" spans="1:14" s="210" customFormat="1" ht="30" customHeight="1" x14ac:dyDescent="0.6">
      <c r="A140" s="202">
        <f t="shared" si="2"/>
        <v>129</v>
      </c>
      <c r="B140" s="203" t="s">
        <v>936</v>
      </c>
      <c r="C140" s="244"/>
      <c r="D140" s="204" t="s">
        <v>37</v>
      </c>
      <c r="E140" s="242">
        <f>VLOOKUP(D140,สรุปที่เข้าร่วม!H:I,2,0)</f>
        <v>3</v>
      </c>
      <c r="F140" s="204" t="s">
        <v>1702</v>
      </c>
      <c r="G140" s="205"/>
      <c r="H140" s="206" t="s">
        <v>937</v>
      </c>
      <c r="I140" s="205"/>
      <c r="J140" s="207" t="s">
        <v>61</v>
      </c>
      <c r="K140" s="207">
        <f>VLOOKUP(J140,สรุปที่เข้าร่วม!B:D,3,0)</f>
        <v>3</v>
      </c>
      <c r="L140" s="207" t="s">
        <v>21</v>
      </c>
      <c r="M140" s="208">
        <f>VLOOKUP(F140,school!F:G,2,0)</f>
        <v>55</v>
      </c>
      <c r="N140" s="209" t="str">
        <f>VLOOKUP(F140,school!F:H,3,0)</f>
        <v>กลุ่ม 5</v>
      </c>
    </row>
    <row r="141" spans="1:14" s="210" customFormat="1" ht="30" customHeight="1" x14ac:dyDescent="0.6">
      <c r="A141" s="202">
        <f t="shared" si="2"/>
        <v>130</v>
      </c>
      <c r="B141" s="203" t="s">
        <v>1174</v>
      </c>
      <c r="C141" s="244"/>
      <c r="D141" s="204" t="s">
        <v>37</v>
      </c>
      <c r="E141" s="242">
        <f>VLOOKUP(D141,สรุปที่เข้าร่วม!H:I,2,0)</f>
        <v>3</v>
      </c>
      <c r="F141" s="204" t="s">
        <v>1705</v>
      </c>
      <c r="G141" s="205"/>
      <c r="H141" s="206" t="s">
        <v>1175</v>
      </c>
      <c r="I141" s="205"/>
      <c r="J141" s="207" t="s">
        <v>61</v>
      </c>
      <c r="K141" s="207">
        <f>VLOOKUP(J141,สรุปที่เข้าร่วม!B:D,3,0)</f>
        <v>3</v>
      </c>
      <c r="L141" s="207" t="s">
        <v>21</v>
      </c>
      <c r="M141" s="208">
        <f>VLOOKUP(F141,school!F:G,2,0)</f>
        <v>56</v>
      </c>
      <c r="N141" s="209" t="str">
        <f>VLOOKUP(F141,school!F:H,3,0)</f>
        <v>กลุ่ม 5</v>
      </c>
    </row>
    <row r="142" spans="1:14" s="210" customFormat="1" ht="30" customHeight="1" x14ac:dyDescent="0.6">
      <c r="A142" s="202">
        <f t="shared" si="2"/>
        <v>131</v>
      </c>
      <c r="B142" s="203" t="s">
        <v>911</v>
      </c>
      <c r="C142" s="244"/>
      <c r="D142" s="204" t="s">
        <v>37</v>
      </c>
      <c r="E142" s="242">
        <f>VLOOKUP(D142,สรุปที่เข้าร่วม!H:I,2,0)</f>
        <v>3</v>
      </c>
      <c r="F142" s="204" t="s">
        <v>1717</v>
      </c>
      <c r="G142" s="205"/>
      <c r="H142" s="206" t="s">
        <v>912</v>
      </c>
      <c r="I142" s="205"/>
      <c r="J142" s="207" t="s">
        <v>61</v>
      </c>
      <c r="K142" s="207">
        <f>VLOOKUP(J142,สรุปที่เข้าร่วม!B:D,3,0)</f>
        <v>3</v>
      </c>
      <c r="L142" s="207" t="s">
        <v>21</v>
      </c>
      <c r="M142" s="208">
        <f>VLOOKUP(F142,school!F:G,2,0)</f>
        <v>60</v>
      </c>
      <c r="N142" s="209" t="str">
        <f>VLOOKUP(F142,school!F:H,3,0)</f>
        <v>กลุ่ม 6</v>
      </c>
    </row>
    <row r="143" spans="1:14" s="210" customFormat="1" ht="30" customHeight="1" x14ac:dyDescent="0.6">
      <c r="A143" s="202">
        <f t="shared" si="2"/>
        <v>132</v>
      </c>
      <c r="B143" s="203" t="s">
        <v>611</v>
      </c>
      <c r="C143" s="241" t="s">
        <v>35</v>
      </c>
      <c r="D143" s="204" t="s">
        <v>37</v>
      </c>
      <c r="E143" s="242">
        <f>VLOOKUP(D143,สรุปที่เข้าร่วม!H:I,2,0)</f>
        <v>3</v>
      </c>
      <c r="F143" s="204" t="s">
        <v>1725</v>
      </c>
      <c r="G143" s="205"/>
      <c r="H143" s="206" t="s">
        <v>612</v>
      </c>
      <c r="I143" s="205"/>
      <c r="J143" s="207" t="s">
        <v>61</v>
      </c>
      <c r="K143" s="207">
        <f>VLOOKUP(J143,สรุปที่เข้าร่วม!B:D,3,0)</f>
        <v>3</v>
      </c>
      <c r="L143" s="207" t="s">
        <v>21</v>
      </c>
      <c r="M143" s="208">
        <f>VLOOKUP(F143,school!F:G,2,0)</f>
        <v>63</v>
      </c>
      <c r="N143" s="209" t="str">
        <f>VLOOKUP(F143,school!F:H,3,0)</f>
        <v>กลุ่ม 6</v>
      </c>
    </row>
    <row r="144" spans="1:14" s="45" customFormat="1" ht="30" customHeight="1" x14ac:dyDescent="0.6">
      <c r="A144" s="68">
        <f t="shared" si="2"/>
        <v>133</v>
      </c>
      <c r="B144" s="64" t="s">
        <v>705</v>
      </c>
      <c r="C144" s="69"/>
      <c r="D144" s="70" t="s">
        <v>37</v>
      </c>
      <c r="E144" s="55">
        <f>VLOOKUP(D144,สรุปที่เข้าร่วม!H:I,2,0)</f>
        <v>3</v>
      </c>
      <c r="F144" s="70" t="s">
        <v>1725</v>
      </c>
      <c r="G144" s="89"/>
      <c r="H144" s="73" t="s">
        <v>706</v>
      </c>
      <c r="I144" s="89"/>
      <c r="J144" s="44" t="s">
        <v>61</v>
      </c>
      <c r="K144" s="44">
        <f>VLOOKUP(J144,สรุปที่เข้าร่วม!B:D,3,0)</f>
        <v>3</v>
      </c>
      <c r="L144" s="44" t="s">
        <v>21</v>
      </c>
      <c r="M144" s="135">
        <f>VLOOKUP(F144,school!F:G,2,0)</f>
        <v>63</v>
      </c>
      <c r="N144" s="166" t="str">
        <f>VLOOKUP(F144,school!F:H,3,0)</f>
        <v>กลุ่ม 6</v>
      </c>
    </row>
    <row r="145" spans="1:14" s="101" customFormat="1" ht="30" x14ac:dyDescent="0.65">
      <c r="A145" s="157"/>
      <c r="B145" s="152" t="s">
        <v>33</v>
      </c>
      <c r="C145" s="139"/>
      <c r="D145" s="158"/>
      <c r="E145" s="141"/>
      <c r="F145" s="170" t="str">
        <f>"จำนวนทั้งหมด   "&amp;COUNTIF(J:J,B145)&amp;"    ราย"</f>
        <v>จำนวนทั้งหมด   64    ราย</v>
      </c>
      <c r="G145" s="142"/>
      <c r="H145" s="143"/>
      <c r="I145" s="154"/>
      <c r="J145" s="169"/>
      <c r="K145" s="169"/>
      <c r="L145" s="169"/>
      <c r="M145" s="172"/>
      <c r="N145" s="166" t="e">
        <f>VLOOKUP(F145,school!F:H,3,0)</f>
        <v>#N/A</v>
      </c>
    </row>
    <row r="146" spans="1:14" s="50" customFormat="1" ht="32.25" x14ac:dyDescent="0.7">
      <c r="A146" s="145"/>
      <c r="B146" s="156" t="str">
        <f>"เข้าร่วม   "&amp;COUNTIFS(J:J,B145,L:L,"ประสงค์เข้าร่วมพิธีฯ")&amp;"    ราย"</f>
        <v>เข้าร่วม   64    ราย</v>
      </c>
      <c r="C146" s="146"/>
      <c r="D146" s="155"/>
      <c r="E146" s="147"/>
      <c r="F146" s="171"/>
      <c r="G146" s="148"/>
      <c r="H146" s="149"/>
      <c r="I146" s="150"/>
      <c r="J146" s="168"/>
      <c r="K146" s="168"/>
      <c r="L146" s="168"/>
      <c r="M146" s="168"/>
      <c r="N146" s="166" t="e">
        <f>VLOOKUP(F146,school!F:H,3,0)</f>
        <v>#N/A</v>
      </c>
    </row>
    <row r="147" spans="1:14" s="210" customFormat="1" ht="39.950000000000003" customHeight="1" x14ac:dyDescent="0.6">
      <c r="A147" s="202">
        <f>A144+1</f>
        <v>134</v>
      </c>
      <c r="B147" s="203" t="s">
        <v>262</v>
      </c>
      <c r="C147" s="241" t="s">
        <v>263</v>
      </c>
      <c r="D147" s="204" t="s">
        <v>24</v>
      </c>
      <c r="E147" s="242">
        <f>VLOOKUP(D147,สรุปที่เข้าร่วม!H:I,2,0)</f>
        <v>2</v>
      </c>
      <c r="F147" s="204" t="s">
        <v>1551</v>
      </c>
      <c r="G147" s="205"/>
      <c r="H147" s="206" t="s">
        <v>264</v>
      </c>
      <c r="I147" s="205"/>
      <c r="J147" s="207" t="s">
        <v>33</v>
      </c>
      <c r="K147" s="207">
        <f>VLOOKUP(J147,สรุปที่เข้าร่วม!B:D,3,0)</f>
        <v>4</v>
      </c>
      <c r="L147" s="207" t="s">
        <v>21</v>
      </c>
      <c r="M147" s="208">
        <f>VLOOKUP(F147,school!F:G,2,0)</f>
        <v>3</v>
      </c>
      <c r="N147" s="209" t="str">
        <f>VLOOKUP(F147,school!F:H,3,0)</f>
        <v>กลุ่ม 1</v>
      </c>
    </row>
    <row r="148" spans="1:14" s="210" customFormat="1" ht="39.950000000000003" customHeight="1" x14ac:dyDescent="0.6">
      <c r="A148" s="202">
        <f>A147+1</f>
        <v>135</v>
      </c>
      <c r="B148" s="203" t="s">
        <v>1909</v>
      </c>
      <c r="C148" s="241"/>
      <c r="D148" s="204" t="s">
        <v>24</v>
      </c>
      <c r="E148" s="242"/>
      <c r="F148" s="204" t="s">
        <v>1597</v>
      </c>
      <c r="G148" s="205"/>
      <c r="H148" s="206"/>
      <c r="I148" s="205"/>
      <c r="J148" s="207" t="s">
        <v>33</v>
      </c>
      <c r="K148" s="207">
        <f>VLOOKUP(J148,สรุปที่เข้าร่วม!B:D,3,0)</f>
        <v>4</v>
      </c>
      <c r="L148" s="207" t="s">
        <v>21</v>
      </c>
      <c r="M148" s="208">
        <f>VLOOKUP(F148,school!F:G,2,0)</f>
        <v>19</v>
      </c>
      <c r="N148" s="209" t="str">
        <f>VLOOKUP(F148,school!F:H,3,0)</f>
        <v>กลุ่ม 2</v>
      </c>
    </row>
    <row r="149" spans="1:14" s="210" customFormat="1" ht="39.950000000000003" customHeight="1" x14ac:dyDescent="0.6">
      <c r="A149" s="202">
        <f t="shared" ref="A149:A210" si="3">A148+1</f>
        <v>136</v>
      </c>
      <c r="B149" s="203" t="s">
        <v>1910</v>
      </c>
      <c r="C149" s="241"/>
      <c r="D149" s="204" t="s">
        <v>24</v>
      </c>
      <c r="E149" s="242"/>
      <c r="F149" s="204" t="s">
        <v>1597</v>
      </c>
      <c r="G149" s="205"/>
      <c r="H149" s="206"/>
      <c r="I149" s="205"/>
      <c r="J149" s="207" t="s">
        <v>33</v>
      </c>
      <c r="K149" s="207">
        <f>VLOOKUP(J149,สรุปที่เข้าร่วม!B:D,3,0)</f>
        <v>4</v>
      </c>
      <c r="L149" s="207" t="s">
        <v>21</v>
      </c>
      <c r="M149" s="208">
        <f>VLOOKUP(F149,school!F:G,2,0)</f>
        <v>19</v>
      </c>
      <c r="N149" s="209" t="str">
        <f>VLOOKUP(F149,school!F:H,3,0)</f>
        <v>กลุ่ม 2</v>
      </c>
    </row>
    <row r="150" spans="1:14" s="210" customFormat="1" ht="39.950000000000003" customHeight="1" x14ac:dyDescent="0.6">
      <c r="A150" s="202">
        <f t="shared" si="3"/>
        <v>137</v>
      </c>
      <c r="B150" s="203" t="s">
        <v>1911</v>
      </c>
      <c r="C150" s="241"/>
      <c r="D150" s="204" t="s">
        <v>24</v>
      </c>
      <c r="E150" s="242"/>
      <c r="F150" s="204" t="s">
        <v>1639</v>
      </c>
      <c r="G150" s="205"/>
      <c r="H150" s="206"/>
      <c r="I150" s="205"/>
      <c r="J150" s="207" t="s">
        <v>33</v>
      </c>
      <c r="K150" s="207">
        <f>VLOOKUP(J150,สรุปที่เข้าร่วม!B:D,3,0)</f>
        <v>4</v>
      </c>
      <c r="L150" s="207" t="s">
        <v>21</v>
      </c>
      <c r="M150" s="208">
        <f>VLOOKUP(F150,school!F:G,2,0)</f>
        <v>33</v>
      </c>
      <c r="N150" s="209" t="str">
        <f>VLOOKUP(F150,school!F:H,3,0)</f>
        <v>กลุ่ม 3</v>
      </c>
    </row>
    <row r="151" spans="1:14" s="210" customFormat="1" ht="39.950000000000003" customHeight="1" x14ac:dyDescent="0.6">
      <c r="A151" s="202">
        <f t="shared" si="3"/>
        <v>138</v>
      </c>
      <c r="B151" s="203" t="s">
        <v>1912</v>
      </c>
      <c r="C151" s="241"/>
      <c r="D151" s="204" t="s">
        <v>24</v>
      </c>
      <c r="E151" s="242"/>
      <c r="F151" s="204" t="s">
        <v>1642</v>
      </c>
      <c r="G151" s="205"/>
      <c r="H151" s="206"/>
      <c r="I151" s="205"/>
      <c r="J151" s="207" t="s">
        <v>33</v>
      </c>
      <c r="K151" s="207">
        <f>VLOOKUP(J151,สรุปที่เข้าร่วม!B:D,3,0)</f>
        <v>4</v>
      </c>
      <c r="L151" s="207" t="s">
        <v>21</v>
      </c>
      <c r="M151" s="208">
        <f>VLOOKUP(F151,school!F:G,2,0)</f>
        <v>34</v>
      </c>
      <c r="N151" s="209" t="str">
        <f>VLOOKUP(F151,school!F:H,3,0)</f>
        <v>กลุ่ม 3</v>
      </c>
    </row>
    <row r="152" spans="1:14" s="210" customFormat="1" ht="39.950000000000003" customHeight="1" x14ac:dyDescent="0.6">
      <c r="A152" s="202">
        <f t="shared" si="3"/>
        <v>139</v>
      </c>
      <c r="B152" s="203" t="s">
        <v>1766</v>
      </c>
      <c r="C152" s="244"/>
      <c r="D152" s="204" t="s">
        <v>24</v>
      </c>
      <c r="E152" s="242">
        <f>VLOOKUP(D152,สรุปที่เข้าร่วม!H:I,2,0)</f>
        <v>2</v>
      </c>
      <c r="F152" s="204" t="s">
        <v>1693</v>
      </c>
      <c r="G152" s="205"/>
      <c r="H152" s="206" t="s">
        <v>31</v>
      </c>
      <c r="I152" s="205"/>
      <c r="J152" s="207" t="s">
        <v>33</v>
      </c>
      <c r="K152" s="207">
        <f>VLOOKUP(J152,สรุปที่เข้าร่วม!B:D,3,0)</f>
        <v>4</v>
      </c>
      <c r="L152" s="207" t="s">
        <v>21</v>
      </c>
      <c r="M152" s="208">
        <f>VLOOKUP(F152,school!F:G,2,0)</f>
        <v>52</v>
      </c>
      <c r="N152" s="209" t="str">
        <f>VLOOKUP(F152,school!F:H,3,0)</f>
        <v>กลุ่ม 5</v>
      </c>
    </row>
    <row r="153" spans="1:14" s="210" customFormat="1" ht="39.950000000000003" customHeight="1" x14ac:dyDescent="0.6">
      <c r="A153" s="202">
        <f t="shared" si="3"/>
        <v>140</v>
      </c>
      <c r="B153" s="203" t="s">
        <v>1914</v>
      </c>
      <c r="C153" s="244"/>
      <c r="D153" s="204" t="s">
        <v>24</v>
      </c>
      <c r="E153" s="242"/>
      <c r="F153" s="204" t="s">
        <v>1711</v>
      </c>
      <c r="G153" s="205"/>
      <c r="H153" s="206"/>
      <c r="I153" s="205"/>
      <c r="J153" s="207" t="s">
        <v>33</v>
      </c>
      <c r="K153" s="207">
        <f>VLOOKUP(J153,สรุปที่เข้าร่วม!B:D,3,0)</f>
        <v>4</v>
      </c>
      <c r="L153" s="207" t="s">
        <v>21</v>
      </c>
      <c r="M153" s="208">
        <f>VLOOKUP(F153,school!F:G,2,0)</f>
        <v>58</v>
      </c>
      <c r="N153" s="209" t="str">
        <f>VLOOKUP(F153,school!F:H,3,0)</f>
        <v>กลุ่ม 6</v>
      </c>
    </row>
    <row r="154" spans="1:14" s="210" customFormat="1" ht="39.950000000000003" customHeight="1" x14ac:dyDescent="0.6">
      <c r="A154" s="202">
        <f t="shared" si="3"/>
        <v>141</v>
      </c>
      <c r="B154" s="203" t="s">
        <v>1915</v>
      </c>
      <c r="C154" s="244"/>
      <c r="D154" s="204" t="s">
        <v>24</v>
      </c>
      <c r="E154" s="242"/>
      <c r="F154" s="204" t="s">
        <v>1717</v>
      </c>
      <c r="G154" s="205"/>
      <c r="H154" s="206"/>
      <c r="I154" s="205"/>
      <c r="J154" s="207" t="s">
        <v>33</v>
      </c>
      <c r="K154" s="207">
        <f>VLOOKUP(J154,สรุปที่เข้าร่วม!B:D,3,0)</f>
        <v>4</v>
      </c>
      <c r="L154" s="207" t="s">
        <v>21</v>
      </c>
      <c r="M154" s="208">
        <f>VLOOKUP(F154,school!F:G,2,0)</f>
        <v>60</v>
      </c>
      <c r="N154" s="209" t="str">
        <f>VLOOKUP(F154,school!F:H,3,0)</f>
        <v>กลุ่ม 6</v>
      </c>
    </row>
    <row r="155" spans="1:14" s="210" customFormat="1" ht="39.950000000000003" customHeight="1" x14ac:dyDescent="0.6">
      <c r="A155" s="202">
        <f t="shared" si="3"/>
        <v>142</v>
      </c>
      <c r="B155" s="203" t="s">
        <v>1871</v>
      </c>
      <c r="C155" s="244"/>
      <c r="D155" s="204" t="s">
        <v>1864</v>
      </c>
      <c r="E155" s="242"/>
      <c r="F155" s="204" t="s">
        <v>1737</v>
      </c>
      <c r="G155" s="205"/>
      <c r="H155" s="206"/>
      <c r="I155" s="205"/>
      <c r="J155" s="207" t="s">
        <v>33</v>
      </c>
      <c r="K155" s="207">
        <f>VLOOKUP(J155,สรุปที่เข้าร่วม!B:D,3,0)</f>
        <v>4</v>
      </c>
      <c r="L155" s="207" t="s">
        <v>21</v>
      </c>
      <c r="M155" s="208">
        <f>VLOOKUP(F155,school!F:G,2,0)</f>
        <v>0</v>
      </c>
      <c r="N155" s="209">
        <f>VLOOKUP(F155,school!F:H,3,0)</f>
        <v>0</v>
      </c>
    </row>
    <row r="156" spans="1:14" s="210" customFormat="1" ht="39.950000000000003" customHeight="1" x14ac:dyDescent="0.6">
      <c r="A156" s="202">
        <f t="shared" si="3"/>
        <v>143</v>
      </c>
      <c r="B156" s="203" t="s">
        <v>660</v>
      </c>
      <c r="C156" s="244"/>
      <c r="D156" s="204" t="s">
        <v>37</v>
      </c>
      <c r="E156" s="242">
        <f>VLOOKUP(D156,สรุปที่เข้าร่วม!H:I,2,0)</f>
        <v>3</v>
      </c>
      <c r="F156" s="204" t="s">
        <v>1545</v>
      </c>
      <c r="G156" s="205"/>
      <c r="H156" s="206" t="s">
        <v>661</v>
      </c>
      <c r="I156" s="205"/>
      <c r="J156" s="207" t="s">
        <v>33</v>
      </c>
      <c r="K156" s="207">
        <f>VLOOKUP(J156,สรุปที่เข้าร่วม!B:D,3,0)</f>
        <v>4</v>
      </c>
      <c r="L156" s="207" t="s">
        <v>21</v>
      </c>
      <c r="M156" s="208">
        <f>VLOOKUP(F156,school!F:G,2,0)</f>
        <v>1</v>
      </c>
      <c r="N156" s="209" t="str">
        <f>VLOOKUP(F156,school!F:H,3,0)</f>
        <v>กลุ่ม 1</v>
      </c>
    </row>
    <row r="157" spans="1:14" s="210" customFormat="1" ht="39.950000000000003" customHeight="1" x14ac:dyDescent="0.6">
      <c r="A157" s="202">
        <f t="shared" si="3"/>
        <v>144</v>
      </c>
      <c r="B157" s="203" t="s">
        <v>1125</v>
      </c>
      <c r="C157" s="244"/>
      <c r="D157" s="204" t="s">
        <v>37</v>
      </c>
      <c r="E157" s="242">
        <f>VLOOKUP(D157,สรุปที่เข้าร่วม!H:I,2,0)</f>
        <v>3</v>
      </c>
      <c r="F157" s="204" t="s">
        <v>1545</v>
      </c>
      <c r="G157" s="205"/>
      <c r="H157" s="206" t="s">
        <v>1126</v>
      </c>
      <c r="I157" s="205"/>
      <c r="J157" s="207" t="s">
        <v>33</v>
      </c>
      <c r="K157" s="207">
        <f>VLOOKUP(J157,สรุปที่เข้าร่วม!B:D,3,0)</f>
        <v>4</v>
      </c>
      <c r="L157" s="207" t="s">
        <v>21</v>
      </c>
      <c r="M157" s="208">
        <f>VLOOKUP(F157,school!F:G,2,0)</f>
        <v>1</v>
      </c>
      <c r="N157" s="209" t="str">
        <f>VLOOKUP(F157,school!F:H,3,0)</f>
        <v>กลุ่ม 1</v>
      </c>
    </row>
    <row r="158" spans="1:14" s="210" customFormat="1" ht="39.950000000000003" customHeight="1" x14ac:dyDescent="0.6">
      <c r="A158" s="202">
        <f t="shared" si="3"/>
        <v>145</v>
      </c>
      <c r="B158" s="203" t="s">
        <v>382</v>
      </c>
      <c r="C158" s="244"/>
      <c r="D158" s="204" t="s">
        <v>37</v>
      </c>
      <c r="E158" s="242">
        <f>VLOOKUP(D158,สรุปที่เข้าร่วม!H:I,2,0)</f>
        <v>3</v>
      </c>
      <c r="F158" s="204" t="s">
        <v>1548</v>
      </c>
      <c r="G158" s="205"/>
      <c r="H158" s="206" t="s">
        <v>383</v>
      </c>
      <c r="I158" s="205"/>
      <c r="J158" s="207" t="s">
        <v>33</v>
      </c>
      <c r="K158" s="207">
        <f>VLOOKUP(J158,สรุปที่เข้าร่วม!B:D,3,0)</f>
        <v>4</v>
      </c>
      <c r="L158" s="207" t="s">
        <v>21</v>
      </c>
      <c r="M158" s="208">
        <f>VLOOKUP(F158,school!F:G,2,0)</f>
        <v>2</v>
      </c>
      <c r="N158" s="209" t="str">
        <f>VLOOKUP(F158,school!F:H,3,0)</f>
        <v>กลุ่ม 1</v>
      </c>
    </row>
    <row r="159" spans="1:14" s="210" customFormat="1" ht="39.950000000000003" customHeight="1" x14ac:dyDescent="0.6">
      <c r="A159" s="202">
        <f t="shared" si="3"/>
        <v>146</v>
      </c>
      <c r="B159" s="203" t="s">
        <v>583</v>
      </c>
      <c r="C159" s="244"/>
      <c r="D159" s="204" t="s">
        <v>37</v>
      </c>
      <c r="E159" s="242">
        <f>VLOOKUP(D159,สรุปที่เข้าร่วม!H:I,2,0)</f>
        <v>3</v>
      </c>
      <c r="F159" s="204" t="s">
        <v>1554</v>
      </c>
      <c r="G159" s="205"/>
      <c r="H159" s="206" t="s">
        <v>584</v>
      </c>
      <c r="I159" s="205"/>
      <c r="J159" s="207" t="s">
        <v>33</v>
      </c>
      <c r="K159" s="207">
        <f>VLOOKUP(J159,สรุปที่เข้าร่วม!B:D,3,0)</f>
        <v>4</v>
      </c>
      <c r="L159" s="207" t="s">
        <v>21</v>
      </c>
      <c r="M159" s="208">
        <f>VLOOKUP(F159,school!F:G,2,0)</f>
        <v>4</v>
      </c>
      <c r="N159" s="209" t="str">
        <f>VLOOKUP(F159,school!F:H,3,0)</f>
        <v>กลุ่ม 1</v>
      </c>
    </row>
    <row r="160" spans="1:14" s="210" customFormat="1" ht="39.950000000000003" customHeight="1" x14ac:dyDescent="0.6">
      <c r="A160" s="202">
        <f t="shared" si="3"/>
        <v>147</v>
      </c>
      <c r="B160" s="203" t="s">
        <v>652</v>
      </c>
      <c r="C160" s="244"/>
      <c r="D160" s="204" t="s">
        <v>37</v>
      </c>
      <c r="E160" s="242">
        <f>VLOOKUP(D160,สรุปที่เข้าร่วม!H:I,2,0)</f>
        <v>3</v>
      </c>
      <c r="F160" s="204" t="s">
        <v>1557</v>
      </c>
      <c r="G160" s="205"/>
      <c r="H160" s="206" t="s">
        <v>653</v>
      </c>
      <c r="I160" s="205"/>
      <c r="J160" s="207" t="s">
        <v>33</v>
      </c>
      <c r="K160" s="207">
        <f>VLOOKUP(J160,สรุปที่เข้าร่วม!B:D,3,0)</f>
        <v>4</v>
      </c>
      <c r="L160" s="207" t="s">
        <v>21</v>
      </c>
      <c r="M160" s="208">
        <f>VLOOKUP(F160,school!F:G,2,0)</f>
        <v>5</v>
      </c>
      <c r="N160" s="209" t="str">
        <f>VLOOKUP(F160,school!F:H,3,0)</f>
        <v>กลุ่ม 1</v>
      </c>
    </row>
    <row r="161" spans="1:14" s="210" customFormat="1" ht="39.950000000000003" customHeight="1" x14ac:dyDescent="0.6">
      <c r="A161" s="202">
        <f t="shared" si="3"/>
        <v>148</v>
      </c>
      <c r="B161" s="203" t="s">
        <v>1947</v>
      </c>
      <c r="C161" s="244"/>
      <c r="D161" s="204" t="s">
        <v>37</v>
      </c>
      <c r="E161" s="242"/>
      <c r="F161" s="204" t="s">
        <v>1570</v>
      </c>
      <c r="G161" s="205"/>
      <c r="H161" s="206"/>
      <c r="I161" s="205"/>
      <c r="J161" s="207" t="s">
        <v>33</v>
      </c>
      <c r="K161" s="207">
        <f>VLOOKUP(J161,สรุปที่เข้าร่วม!B:D,3,0)</f>
        <v>4</v>
      </c>
      <c r="L161" s="207" t="s">
        <v>21</v>
      </c>
      <c r="M161" s="208">
        <f>VLOOKUP(F161,school!F:G,2,0)</f>
        <v>10</v>
      </c>
      <c r="N161" s="209" t="str">
        <f>VLOOKUP(F161,school!F:H,3,0)</f>
        <v>กลุ่ม 1</v>
      </c>
    </row>
    <row r="162" spans="1:14" s="210" customFormat="1" ht="39.950000000000003" customHeight="1" x14ac:dyDescent="0.6">
      <c r="A162" s="202">
        <f t="shared" si="3"/>
        <v>149</v>
      </c>
      <c r="B162" s="203" t="s">
        <v>1067</v>
      </c>
      <c r="C162" s="241" t="s">
        <v>1068</v>
      </c>
      <c r="D162" s="204" t="s">
        <v>37</v>
      </c>
      <c r="E162" s="242">
        <f>VLOOKUP(D162,สรุปที่เข้าร่วม!H:I,2,0)</f>
        <v>3</v>
      </c>
      <c r="F162" s="204" t="s">
        <v>1573</v>
      </c>
      <c r="G162" s="205"/>
      <c r="H162" s="206" t="s">
        <v>1069</v>
      </c>
      <c r="I162" s="205"/>
      <c r="J162" s="207" t="s">
        <v>33</v>
      </c>
      <c r="K162" s="207">
        <f>VLOOKUP(J162,สรุปที่เข้าร่วม!B:D,3,0)</f>
        <v>4</v>
      </c>
      <c r="L162" s="207" t="s">
        <v>21</v>
      </c>
      <c r="M162" s="208">
        <f>VLOOKUP(F162,school!F:G,2,0)</f>
        <v>11</v>
      </c>
      <c r="N162" s="209" t="str">
        <f>VLOOKUP(F162,school!F:H,3,0)</f>
        <v>กลุ่ม 2</v>
      </c>
    </row>
    <row r="163" spans="1:14" s="210" customFormat="1" ht="39.950000000000003" customHeight="1" x14ac:dyDescent="0.6">
      <c r="A163" s="202">
        <f t="shared" si="3"/>
        <v>150</v>
      </c>
      <c r="B163" s="203" t="s">
        <v>1767</v>
      </c>
      <c r="C163" s="241" t="s">
        <v>1121</v>
      </c>
      <c r="D163" s="204" t="s">
        <v>37</v>
      </c>
      <c r="E163" s="242">
        <f>VLOOKUP(D163,สรุปที่เข้าร่วม!H:I,2,0)</f>
        <v>3</v>
      </c>
      <c r="F163" s="204" t="s">
        <v>1573</v>
      </c>
      <c r="G163" s="205"/>
      <c r="H163" s="206" t="s">
        <v>1122</v>
      </c>
      <c r="I163" s="205"/>
      <c r="J163" s="207" t="s">
        <v>33</v>
      </c>
      <c r="K163" s="207">
        <f>VLOOKUP(J163,สรุปที่เข้าร่วม!B:D,3,0)</f>
        <v>4</v>
      </c>
      <c r="L163" s="207" t="s">
        <v>21</v>
      </c>
      <c r="M163" s="208">
        <f>VLOOKUP(F163,school!F:G,2,0)</f>
        <v>11</v>
      </c>
      <c r="N163" s="209" t="str">
        <f>VLOOKUP(F163,school!F:H,3,0)</f>
        <v>กลุ่ม 2</v>
      </c>
    </row>
    <row r="164" spans="1:14" s="210" customFormat="1" ht="39.950000000000003" customHeight="1" x14ac:dyDescent="0.6">
      <c r="A164" s="202">
        <f t="shared" si="3"/>
        <v>151</v>
      </c>
      <c r="B164" s="203" t="s">
        <v>1139</v>
      </c>
      <c r="C164" s="244"/>
      <c r="D164" s="204" t="s">
        <v>37</v>
      </c>
      <c r="E164" s="242">
        <f>VLOOKUP(D164,สรุปที่เข้าร่วม!H:I,2,0)</f>
        <v>3</v>
      </c>
      <c r="F164" s="204" t="s">
        <v>1573</v>
      </c>
      <c r="G164" s="205"/>
      <c r="H164" s="206" t="s">
        <v>1140</v>
      </c>
      <c r="I164" s="205"/>
      <c r="J164" s="207" t="s">
        <v>33</v>
      </c>
      <c r="K164" s="207">
        <f>VLOOKUP(J164,สรุปที่เข้าร่วม!B:D,3,0)</f>
        <v>4</v>
      </c>
      <c r="L164" s="207" t="s">
        <v>21</v>
      </c>
      <c r="M164" s="208">
        <f>VLOOKUP(F164,school!F:G,2,0)</f>
        <v>11</v>
      </c>
      <c r="N164" s="209" t="str">
        <f>VLOOKUP(F164,school!F:H,3,0)</f>
        <v>กลุ่ม 2</v>
      </c>
    </row>
    <row r="165" spans="1:14" s="210" customFormat="1" ht="39.950000000000003" customHeight="1" x14ac:dyDescent="0.6">
      <c r="A165" s="202">
        <f t="shared" si="3"/>
        <v>152</v>
      </c>
      <c r="B165" s="203" t="s">
        <v>1263</v>
      </c>
      <c r="C165" s="244"/>
      <c r="D165" s="204" t="s">
        <v>37</v>
      </c>
      <c r="E165" s="242">
        <f>VLOOKUP(D165,สรุปที่เข้าร่วม!H:I,2,0)</f>
        <v>3</v>
      </c>
      <c r="F165" s="204" t="s">
        <v>1573</v>
      </c>
      <c r="G165" s="205"/>
      <c r="H165" s="206" t="s">
        <v>1264</v>
      </c>
      <c r="I165" s="205"/>
      <c r="J165" s="207" t="s">
        <v>33</v>
      </c>
      <c r="K165" s="207">
        <f>VLOOKUP(J165,สรุปที่เข้าร่วม!B:D,3,0)</f>
        <v>4</v>
      </c>
      <c r="L165" s="207" t="s">
        <v>21</v>
      </c>
      <c r="M165" s="208">
        <f>VLOOKUP(F165,school!F:G,2,0)</f>
        <v>11</v>
      </c>
      <c r="N165" s="209" t="str">
        <f>VLOOKUP(F165,school!F:H,3,0)</f>
        <v>กลุ่ม 2</v>
      </c>
    </row>
    <row r="166" spans="1:14" s="210" customFormat="1" ht="39.950000000000003" customHeight="1" x14ac:dyDescent="0.6">
      <c r="A166" s="202">
        <f t="shared" si="3"/>
        <v>153</v>
      </c>
      <c r="B166" s="203" t="s">
        <v>1070</v>
      </c>
      <c r="C166" s="241" t="s">
        <v>35</v>
      </c>
      <c r="D166" s="204" t="s">
        <v>37</v>
      </c>
      <c r="E166" s="242">
        <f>VLOOKUP(D166,สรุปที่เข้าร่วม!H:I,2,0)</f>
        <v>3</v>
      </c>
      <c r="F166" s="204" t="s">
        <v>1582</v>
      </c>
      <c r="G166" s="205"/>
      <c r="H166" s="206" t="s">
        <v>492</v>
      </c>
      <c r="I166" s="205"/>
      <c r="J166" s="207" t="s">
        <v>33</v>
      </c>
      <c r="K166" s="207">
        <f>VLOOKUP(J166,สรุปที่เข้าร่วม!B:D,3,0)</f>
        <v>4</v>
      </c>
      <c r="L166" s="207" t="s">
        <v>21</v>
      </c>
      <c r="M166" s="208">
        <f>VLOOKUP(F166,school!F:G,2,0)</f>
        <v>14</v>
      </c>
      <c r="N166" s="209" t="str">
        <f>VLOOKUP(F166,school!F:H,3,0)</f>
        <v>กลุ่ม 2</v>
      </c>
    </row>
    <row r="167" spans="1:14" s="210" customFormat="1" ht="39.950000000000003" customHeight="1" x14ac:dyDescent="0.6">
      <c r="A167" s="202">
        <f t="shared" si="3"/>
        <v>154</v>
      </c>
      <c r="B167" s="203" t="s">
        <v>866</v>
      </c>
      <c r="C167" s="241" t="s">
        <v>1009</v>
      </c>
      <c r="D167" s="204" t="s">
        <v>37</v>
      </c>
      <c r="E167" s="242">
        <f>VLOOKUP(D167,สรุปที่เข้าร่วม!H:I,2,0)</f>
        <v>3</v>
      </c>
      <c r="F167" s="204" t="s">
        <v>1588</v>
      </c>
      <c r="G167" s="205"/>
      <c r="H167" s="206" t="s">
        <v>867</v>
      </c>
      <c r="I167" s="205"/>
      <c r="J167" s="207" t="s">
        <v>33</v>
      </c>
      <c r="K167" s="207">
        <f>VLOOKUP(J167,สรุปที่เข้าร่วม!B:D,3,0)</f>
        <v>4</v>
      </c>
      <c r="L167" s="207" t="s">
        <v>21</v>
      </c>
      <c r="M167" s="208">
        <f>VLOOKUP(F167,school!F:G,2,0)</f>
        <v>16</v>
      </c>
      <c r="N167" s="209" t="str">
        <f>VLOOKUP(F167,school!F:H,3,0)</f>
        <v>กลุ่ม 2</v>
      </c>
    </row>
    <row r="168" spans="1:14" s="210" customFormat="1" ht="39.950000000000003" customHeight="1" x14ac:dyDescent="0.6">
      <c r="A168" s="202">
        <f t="shared" si="3"/>
        <v>155</v>
      </c>
      <c r="B168" s="203" t="s">
        <v>234</v>
      </c>
      <c r="C168" s="244"/>
      <c r="D168" s="204" t="s">
        <v>37</v>
      </c>
      <c r="E168" s="242">
        <f>VLOOKUP(D168,สรุปที่เข้าร่วม!H:I,2,0)</f>
        <v>3</v>
      </c>
      <c r="F168" s="204" t="s">
        <v>1615</v>
      </c>
      <c r="G168" s="205"/>
      <c r="H168" s="206" t="s">
        <v>235</v>
      </c>
      <c r="I168" s="205"/>
      <c r="J168" s="207" t="s">
        <v>33</v>
      </c>
      <c r="K168" s="207">
        <f>VLOOKUP(J168,สรุปที่เข้าร่วม!B:D,3,0)</f>
        <v>4</v>
      </c>
      <c r="L168" s="207" t="s">
        <v>21</v>
      </c>
      <c r="M168" s="208">
        <f>VLOOKUP(F168,school!F:G,2,0)</f>
        <v>25</v>
      </c>
      <c r="N168" s="209" t="str">
        <f>VLOOKUP(F168,school!F:H,3,0)</f>
        <v>กลุ่ม 3</v>
      </c>
    </row>
    <row r="169" spans="1:14" s="210" customFormat="1" ht="39.950000000000003" customHeight="1" x14ac:dyDescent="0.6">
      <c r="A169" s="202">
        <f t="shared" si="3"/>
        <v>156</v>
      </c>
      <c r="B169" s="203" t="s">
        <v>175</v>
      </c>
      <c r="C169" s="241" t="s">
        <v>35</v>
      </c>
      <c r="D169" s="204" t="s">
        <v>37</v>
      </c>
      <c r="E169" s="242">
        <f>VLOOKUP(D169,สรุปที่เข้าร่วม!H:I,2,0)</f>
        <v>3</v>
      </c>
      <c r="F169" s="204" t="s">
        <v>1618</v>
      </c>
      <c r="G169" s="205"/>
      <c r="H169" s="206" t="s">
        <v>176</v>
      </c>
      <c r="I169" s="205"/>
      <c r="J169" s="207" t="s">
        <v>33</v>
      </c>
      <c r="K169" s="207">
        <f>VLOOKUP(J169,สรุปที่เข้าร่วม!B:D,3,0)</f>
        <v>4</v>
      </c>
      <c r="L169" s="207" t="s">
        <v>21</v>
      </c>
      <c r="M169" s="208">
        <f>VLOOKUP(F169,school!F:G,2,0)</f>
        <v>26</v>
      </c>
      <c r="N169" s="209" t="str">
        <f>VLOOKUP(F169,school!F:H,3,0)</f>
        <v>กลุ่ม 3</v>
      </c>
    </row>
    <row r="170" spans="1:14" s="210" customFormat="1" ht="39.950000000000003" customHeight="1" x14ac:dyDescent="0.6">
      <c r="A170" s="202">
        <f t="shared" si="3"/>
        <v>157</v>
      </c>
      <c r="B170" s="203" t="s">
        <v>177</v>
      </c>
      <c r="C170" s="241" t="s">
        <v>35</v>
      </c>
      <c r="D170" s="204" t="s">
        <v>37</v>
      </c>
      <c r="E170" s="242">
        <f>VLOOKUP(D170,สรุปที่เข้าร่วม!H:I,2,0)</f>
        <v>3</v>
      </c>
      <c r="F170" s="204" t="s">
        <v>1618</v>
      </c>
      <c r="G170" s="205"/>
      <c r="H170" s="206" t="s">
        <v>178</v>
      </c>
      <c r="I170" s="205"/>
      <c r="J170" s="207" t="s">
        <v>33</v>
      </c>
      <c r="K170" s="207">
        <f>VLOOKUP(J170,สรุปที่เข้าร่วม!B:D,3,0)</f>
        <v>4</v>
      </c>
      <c r="L170" s="207" t="s">
        <v>21</v>
      </c>
      <c r="M170" s="208">
        <f>VLOOKUP(F170,school!F:G,2,0)</f>
        <v>26</v>
      </c>
      <c r="N170" s="209" t="str">
        <f>VLOOKUP(F170,school!F:H,3,0)</f>
        <v>กลุ่ม 3</v>
      </c>
    </row>
    <row r="171" spans="1:14" s="210" customFormat="1" ht="39.950000000000003" customHeight="1" x14ac:dyDescent="0.6">
      <c r="A171" s="202">
        <f t="shared" si="3"/>
        <v>158</v>
      </c>
      <c r="B171" s="203" t="s">
        <v>229</v>
      </c>
      <c r="C171" s="244"/>
      <c r="D171" s="204" t="s">
        <v>37</v>
      </c>
      <c r="E171" s="242">
        <f>VLOOKUP(D171,สรุปที่เข้าร่วม!H:I,2,0)</f>
        <v>3</v>
      </c>
      <c r="F171" s="204" t="s">
        <v>1621</v>
      </c>
      <c r="G171" s="205"/>
      <c r="H171" s="245" t="s">
        <v>230</v>
      </c>
      <c r="I171" s="205"/>
      <c r="J171" s="207" t="s">
        <v>33</v>
      </c>
      <c r="K171" s="207">
        <f>VLOOKUP(J171,สรุปที่เข้าร่วม!B:D,3,0)</f>
        <v>4</v>
      </c>
      <c r="L171" s="207" t="s">
        <v>21</v>
      </c>
      <c r="M171" s="208">
        <f>VLOOKUP(F171,school!F:G,2,0)</f>
        <v>27</v>
      </c>
      <c r="N171" s="209" t="str">
        <f>VLOOKUP(F171,school!F:H,3,0)</f>
        <v>กลุ่ม 3</v>
      </c>
    </row>
    <row r="172" spans="1:14" s="210" customFormat="1" ht="39.950000000000003" customHeight="1" x14ac:dyDescent="0.6">
      <c r="A172" s="202">
        <f t="shared" si="3"/>
        <v>159</v>
      </c>
      <c r="B172" s="203" t="s">
        <v>83</v>
      </c>
      <c r="C172" s="241" t="s">
        <v>35</v>
      </c>
      <c r="D172" s="204" t="s">
        <v>37</v>
      </c>
      <c r="E172" s="242">
        <f>VLOOKUP(D172,สรุปที่เข้าร่วม!H:I,2,0)</f>
        <v>3</v>
      </c>
      <c r="F172" s="204" t="s">
        <v>1630</v>
      </c>
      <c r="G172" s="205"/>
      <c r="H172" s="206" t="s">
        <v>84</v>
      </c>
      <c r="I172" s="205"/>
      <c r="J172" s="207" t="s">
        <v>33</v>
      </c>
      <c r="K172" s="207">
        <f>VLOOKUP(J172,สรุปที่เข้าร่วม!B:D,3,0)</f>
        <v>4</v>
      </c>
      <c r="L172" s="207" t="s">
        <v>21</v>
      </c>
      <c r="M172" s="208">
        <f>VLOOKUP(F172,school!F:G,2,0)</f>
        <v>30</v>
      </c>
      <c r="N172" s="209" t="str">
        <f>VLOOKUP(F172,school!F:H,3,0)</f>
        <v>กลุ่ม 3</v>
      </c>
    </row>
    <row r="173" spans="1:14" s="210" customFormat="1" ht="39.950000000000003" customHeight="1" x14ac:dyDescent="0.6">
      <c r="A173" s="202">
        <f t="shared" si="3"/>
        <v>160</v>
      </c>
      <c r="B173" s="203" t="s">
        <v>100</v>
      </c>
      <c r="C173" s="244"/>
      <c r="D173" s="204" t="s">
        <v>37</v>
      </c>
      <c r="E173" s="242">
        <f>VLOOKUP(D173,สรุปที่เข้าร่วม!H:I,2,0)</f>
        <v>3</v>
      </c>
      <c r="F173" s="204" t="s">
        <v>1630</v>
      </c>
      <c r="G173" s="205"/>
      <c r="H173" s="206" t="s">
        <v>101</v>
      </c>
      <c r="I173" s="205"/>
      <c r="J173" s="207" t="s">
        <v>33</v>
      </c>
      <c r="K173" s="207">
        <f>VLOOKUP(J173,สรุปที่เข้าร่วม!B:D,3,0)</f>
        <v>4</v>
      </c>
      <c r="L173" s="207" t="s">
        <v>21</v>
      </c>
      <c r="M173" s="208">
        <f>VLOOKUP(F173,school!F:G,2,0)</f>
        <v>30</v>
      </c>
      <c r="N173" s="209" t="str">
        <f>VLOOKUP(F173,school!F:H,3,0)</f>
        <v>กลุ่ม 3</v>
      </c>
    </row>
    <row r="174" spans="1:14" s="210" customFormat="1" ht="39.950000000000003" customHeight="1" x14ac:dyDescent="0.6">
      <c r="A174" s="202">
        <f t="shared" si="3"/>
        <v>161</v>
      </c>
      <c r="B174" s="203" t="s">
        <v>195</v>
      </c>
      <c r="C174" s="244"/>
      <c r="D174" s="204" t="s">
        <v>37</v>
      </c>
      <c r="E174" s="242">
        <f>VLOOKUP(D174,สรุปที่เข้าร่วม!H:I,2,0)</f>
        <v>3</v>
      </c>
      <c r="F174" s="204" t="s">
        <v>1645</v>
      </c>
      <c r="G174" s="205"/>
      <c r="H174" s="206" t="s">
        <v>196</v>
      </c>
      <c r="I174" s="205"/>
      <c r="J174" s="207" t="s">
        <v>33</v>
      </c>
      <c r="K174" s="207">
        <f>VLOOKUP(J174,สรุปที่เข้าร่วม!B:D,3,0)</f>
        <v>4</v>
      </c>
      <c r="L174" s="207" t="s">
        <v>21</v>
      </c>
      <c r="M174" s="208">
        <f>VLOOKUP(F174,school!F:G,2,0)</f>
        <v>35</v>
      </c>
      <c r="N174" s="209" t="str">
        <f>VLOOKUP(F174,school!F:H,3,0)</f>
        <v>กลุ่ม 3</v>
      </c>
    </row>
    <row r="175" spans="1:14" s="210" customFormat="1" ht="39.950000000000003" customHeight="1" x14ac:dyDescent="0.6">
      <c r="A175" s="202">
        <f t="shared" si="3"/>
        <v>162</v>
      </c>
      <c r="B175" s="203" t="s">
        <v>1814</v>
      </c>
      <c r="C175" s="244"/>
      <c r="D175" s="204" t="s">
        <v>37</v>
      </c>
      <c r="E175" s="242"/>
      <c r="F175" s="204" t="s">
        <v>1648</v>
      </c>
      <c r="G175" s="205"/>
      <c r="H175" s="206"/>
      <c r="I175" s="205"/>
      <c r="J175" s="207" t="s">
        <v>33</v>
      </c>
      <c r="K175" s="207">
        <f>VLOOKUP(J175,สรุปที่เข้าร่วม!B:D,3,0)</f>
        <v>4</v>
      </c>
      <c r="L175" s="207" t="s">
        <v>21</v>
      </c>
      <c r="M175" s="208">
        <f>VLOOKUP(F175,school!F:G,2,0)</f>
        <v>36</v>
      </c>
      <c r="N175" s="209" t="str">
        <f>VLOOKUP(F175,school!F:H,3,0)</f>
        <v>กลุ่ม 4</v>
      </c>
    </row>
    <row r="176" spans="1:14" s="210" customFormat="1" ht="39.950000000000003" customHeight="1" x14ac:dyDescent="0.6">
      <c r="A176" s="202">
        <f t="shared" si="3"/>
        <v>163</v>
      </c>
      <c r="B176" s="203" t="s">
        <v>1815</v>
      </c>
      <c r="C176" s="244"/>
      <c r="D176" s="204" t="s">
        <v>37</v>
      </c>
      <c r="E176" s="242"/>
      <c r="F176" s="204" t="s">
        <v>1648</v>
      </c>
      <c r="G176" s="205"/>
      <c r="H176" s="206"/>
      <c r="I176" s="205"/>
      <c r="J176" s="207" t="s">
        <v>33</v>
      </c>
      <c r="K176" s="207">
        <f>VLOOKUP(J176,สรุปที่เข้าร่วม!B:D,3,0)</f>
        <v>4</v>
      </c>
      <c r="L176" s="207" t="s">
        <v>21</v>
      </c>
      <c r="M176" s="208">
        <f>VLOOKUP(F176,school!F:G,2,0)</f>
        <v>36</v>
      </c>
      <c r="N176" s="209" t="str">
        <f>VLOOKUP(F176,school!F:H,3,0)</f>
        <v>กลุ่ม 4</v>
      </c>
    </row>
    <row r="177" spans="1:14" s="210" customFormat="1" ht="39.950000000000003" customHeight="1" x14ac:dyDescent="0.6">
      <c r="A177" s="202">
        <f t="shared" si="3"/>
        <v>164</v>
      </c>
      <c r="B177" s="203" t="s">
        <v>1816</v>
      </c>
      <c r="C177" s="244"/>
      <c r="D177" s="204" t="s">
        <v>37</v>
      </c>
      <c r="E177" s="242"/>
      <c r="F177" s="204" t="s">
        <v>1648</v>
      </c>
      <c r="G177" s="205"/>
      <c r="H177" s="206"/>
      <c r="I177" s="205"/>
      <c r="J177" s="207" t="s">
        <v>33</v>
      </c>
      <c r="K177" s="207">
        <f>VLOOKUP(J177,สรุปที่เข้าร่วม!B:D,3,0)</f>
        <v>4</v>
      </c>
      <c r="L177" s="207" t="s">
        <v>21</v>
      </c>
      <c r="M177" s="208">
        <f>VLOOKUP(F177,school!F:G,2,0)</f>
        <v>36</v>
      </c>
      <c r="N177" s="209" t="str">
        <f>VLOOKUP(F177,school!F:H,3,0)</f>
        <v>กลุ่ม 4</v>
      </c>
    </row>
    <row r="178" spans="1:14" s="210" customFormat="1" ht="39.950000000000003" customHeight="1" x14ac:dyDescent="0.6">
      <c r="A178" s="202">
        <f t="shared" si="3"/>
        <v>165</v>
      </c>
      <c r="B178" s="203" t="s">
        <v>1817</v>
      </c>
      <c r="C178" s="244"/>
      <c r="D178" s="204" t="s">
        <v>37</v>
      </c>
      <c r="E178" s="242"/>
      <c r="F178" s="204" t="s">
        <v>1648</v>
      </c>
      <c r="G178" s="205"/>
      <c r="H178" s="206"/>
      <c r="I178" s="205"/>
      <c r="J178" s="207" t="s">
        <v>33</v>
      </c>
      <c r="K178" s="207">
        <f>VLOOKUP(J178,สรุปที่เข้าร่วม!B:D,3,0)</f>
        <v>4</v>
      </c>
      <c r="L178" s="207" t="s">
        <v>21</v>
      </c>
      <c r="M178" s="208">
        <f>VLOOKUP(F178,school!F:G,2,0)</f>
        <v>36</v>
      </c>
      <c r="N178" s="209" t="str">
        <f>VLOOKUP(F178,school!F:H,3,0)</f>
        <v>กลุ่ม 4</v>
      </c>
    </row>
    <row r="179" spans="1:14" s="210" customFormat="1" ht="39.950000000000003" customHeight="1" x14ac:dyDescent="0.6">
      <c r="A179" s="202">
        <f t="shared" si="3"/>
        <v>166</v>
      </c>
      <c r="B179" s="203" t="s">
        <v>1273</v>
      </c>
      <c r="C179" s="241" t="s">
        <v>1274</v>
      </c>
      <c r="D179" s="204" t="s">
        <v>37</v>
      </c>
      <c r="E179" s="242">
        <f>VLOOKUP(D179,สรุปที่เข้าร่วม!H:I,2,0)</f>
        <v>3</v>
      </c>
      <c r="F179" s="204" t="s">
        <v>1651</v>
      </c>
      <c r="G179" s="205"/>
      <c r="H179" s="206" t="s">
        <v>1275</v>
      </c>
      <c r="I179" s="205"/>
      <c r="J179" s="207" t="s">
        <v>33</v>
      </c>
      <c r="K179" s="207">
        <f>VLOOKUP(J179,สรุปที่เข้าร่วม!B:D,3,0)</f>
        <v>4</v>
      </c>
      <c r="L179" s="207" t="s">
        <v>21</v>
      </c>
      <c r="M179" s="208">
        <f>VLOOKUP(F179,school!F:G,2,0)</f>
        <v>37</v>
      </c>
      <c r="N179" s="209" t="str">
        <f>VLOOKUP(F179,school!F:H,3,0)</f>
        <v>กลุ่ม 4</v>
      </c>
    </row>
    <row r="180" spans="1:14" s="210" customFormat="1" ht="39.950000000000003" customHeight="1" x14ac:dyDescent="0.6">
      <c r="A180" s="202">
        <f t="shared" si="3"/>
        <v>167</v>
      </c>
      <c r="B180" s="203" t="s">
        <v>1410</v>
      </c>
      <c r="C180" s="244"/>
      <c r="D180" s="204" t="s">
        <v>37</v>
      </c>
      <c r="E180" s="242">
        <f>VLOOKUP(D180,สรุปที่เข้าร่วม!H:I,2,0)</f>
        <v>3</v>
      </c>
      <c r="F180" s="204" t="s">
        <v>1651</v>
      </c>
      <c r="G180" s="205"/>
      <c r="H180" s="206" t="s">
        <v>1411</v>
      </c>
      <c r="I180" s="205"/>
      <c r="J180" s="207" t="s">
        <v>33</v>
      </c>
      <c r="K180" s="207">
        <f>VLOOKUP(J180,สรุปที่เข้าร่วม!B:D,3,0)</f>
        <v>4</v>
      </c>
      <c r="L180" s="207" t="s">
        <v>21</v>
      </c>
      <c r="M180" s="208">
        <f>VLOOKUP(F180,school!F:G,2,0)</f>
        <v>37</v>
      </c>
      <c r="N180" s="209" t="str">
        <f>VLOOKUP(F180,school!F:H,3,0)</f>
        <v>กลุ่ม 4</v>
      </c>
    </row>
    <row r="181" spans="1:14" s="210" customFormat="1" ht="39.950000000000003" customHeight="1" x14ac:dyDescent="0.6">
      <c r="A181" s="202">
        <f t="shared" si="3"/>
        <v>168</v>
      </c>
      <c r="B181" s="203" t="s">
        <v>1472</v>
      </c>
      <c r="C181" s="244"/>
      <c r="D181" s="204" t="s">
        <v>37</v>
      </c>
      <c r="E181" s="242">
        <f>VLOOKUP(D181,สรุปที่เข้าร่วม!H:I,2,0)</f>
        <v>3</v>
      </c>
      <c r="F181" s="204" t="s">
        <v>1654</v>
      </c>
      <c r="G181" s="205"/>
      <c r="H181" s="206" t="s">
        <v>1473</v>
      </c>
      <c r="I181" s="205"/>
      <c r="J181" s="207" t="s">
        <v>33</v>
      </c>
      <c r="K181" s="207">
        <f>VLOOKUP(J181,สรุปที่เข้าร่วม!B:D,3,0)</f>
        <v>4</v>
      </c>
      <c r="L181" s="207" t="s">
        <v>21</v>
      </c>
      <c r="M181" s="208">
        <f>VLOOKUP(F181,school!F:G,2,0)</f>
        <v>38</v>
      </c>
      <c r="N181" s="209" t="str">
        <f>VLOOKUP(F181,school!F:H,3,0)</f>
        <v>กลุ่ม 4</v>
      </c>
    </row>
    <row r="182" spans="1:14" s="210" customFormat="1" ht="39.950000000000003" customHeight="1" x14ac:dyDescent="0.6">
      <c r="A182" s="202">
        <f t="shared" si="3"/>
        <v>169</v>
      </c>
      <c r="B182" s="203" t="s">
        <v>1768</v>
      </c>
      <c r="C182" s="244"/>
      <c r="D182" s="204" t="s">
        <v>37</v>
      </c>
      <c r="E182" s="242">
        <f>VLOOKUP(D182,สรุปที่เข้าร่วม!H:I,2,0)</f>
        <v>3</v>
      </c>
      <c r="F182" s="204" t="s">
        <v>1660</v>
      </c>
      <c r="G182" s="205"/>
      <c r="H182" s="206" t="s">
        <v>1426</v>
      </c>
      <c r="I182" s="205"/>
      <c r="J182" s="207" t="s">
        <v>33</v>
      </c>
      <c r="K182" s="207">
        <f>VLOOKUP(J182,สรุปที่เข้าร่วม!B:D,3,0)</f>
        <v>4</v>
      </c>
      <c r="L182" s="207" t="s">
        <v>21</v>
      </c>
      <c r="M182" s="208">
        <f>VLOOKUP(F182,school!F:G,2,0)</f>
        <v>40</v>
      </c>
      <c r="N182" s="209" t="str">
        <f>VLOOKUP(F182,school!F:H,3,0)</f>
        <v>กลุ่ม 4</v>
      </c>
    </row>
    <row r="183" spans="1:14" s="210" customFormat="1" ht="39.950000000000003" customHeight="1" x14ac:dyDescent="0.6">
      <c r="A183" s="202">
        <f t="shared" si="3"/>
        <v>170</v>
      </c>
      <c r="B183" s="203" t="s">
        <v>1336</v>
      </c>
      <c r="C183" s="244"/>
      <c r="D183" s="204" t="s">
        <v>37</v>
      </c>
      <c r="E183" s="242">
        <f>VLOOKUP(D183,สรุปที่เข้าร่วม!H:I,2,0)</f>
        <v>3</v>
      </c>
      <c r="F183" s="204" t="s">
        <v>1666</v>
      </c>
      <c r="G183" s="205"/>
      <c r="H183" s="206" t="s">
        <v>1337</v>
      </c>
      <c r="I183" s="205"/>
      <c r="J183" s="207" t="s">
        <v>33</v>
      </c>
      <c r="K183" s="207">
        <f>VLOOKUP(J183,สรุปที่เข้าร่วม!B:D,3,0)</f>
        <v>4</v>
      </c>
      <c r="L183" s="207" t="s">
        <v>21</v>
      </c>
      <c r="M183" s="208">
        <f>VLOOKUP(F183,school!F:G,2,0)</f>
        <v>42</v>
      </c>
      <c r="N183" s="209" t="str">
        <f>VLOOKUP(F183,school!F:H,3,0)</f>
        <v>กลุ่ม 4</v>
      </c>
    </row>
    <row r="184" spans="1:14" s="210" customFormat="1" ht="39.950000000000003" customHeight="1" x14ac:dyDescent="0.6">
      <c r="A184" s="202">
        <f t="shared" si="3"/>
        <v>171</v>
      </c>
      <c r="B184" s="203" t="s">
        <v>1338</v>
      </c>
      <c r="C184" s="241" t="s">
        <v>1339</v>
      </c>
      <c r="D184" s="204" t="s">
        <v>37</v>
      </c>
      <c r="E184" s="242">
        <f>VLOOKUP(D184,สรุปที่เข้าร่วม!H:I,2,0)</f>
        <v>3</v>
      </c>
      <c r="F184" s="204" t="s">
        <v>1666</v>
      </c>
      <c r="G184" s="205"/>
      <c r="H184" s="206" t="s">
        <v>1340</v>
      </c>
      <c r="I184" s="205"/>
      <c r="J184" s="207" t="s">
        <v>33</v>
      </c>
      <c r="K184" s="207">
        <f>VLOOKUP(J184,สรุปที่เข้าร่วม!B:D,3,0)</f>
        <v>4</v>
      </c>
      <c r="L184" s="207" t="s">
        <v>21</v>
      </c>
      <c r="M184" s="208">
        <f>VLOOKUP(F184,school!F:G,2,0)</f>
        <v>42</v>
      </c>
      <c r="N184" s="209" t="str">
        <f>VLOOKUP(F184,school!F:H,3,0)</f>
        <v>กลุ่ม 4</v>
      </c>
    </row>
    <row r="185" spans="1:14" s="210" customFormat="1" ht="39.950000000000003" customHeight="1" x14ac:dyDescent="0.6">
      <c r="A185" s="202">
        <f t="shared" si="3"/>
        <v>172</v>
      </c>
      <c r="B185" s="203" t="s">
        <v>1378</v>
      </c>
      <c r="C185" s="244"/>
      <c r="D185" s="204" t="s">
        <v>37</v>
      </c>
      <c r="E185" s="242">
        <f>VLOOKUP(D185,สรุปที่เข้าร่วม!H:I,2,0)</f>
        <v>3</v>
      </c>
      <c r="F185" s="204" t="s">
        <v>1666</v>
      </c>
      <c r="G185" s="205"/>
      <c r="H185" s="245">
        <v>996098168</v>
      </c>
      <c r="I185" s="205"/>
      <c r="J185" s="207" t="s">
        <v>33</v>
      </c>
      <c r="K185" s="207">
        <f>VLOOKUP(J185,สรุปที่เข้าร่วม!B:D,3,0)</f>
        <v>4</v>
      </c>
      <c r="L185" s="207" t="s">
        <v>21</v>
      </c>
      <c r="M185" s="208">
        <f>VLOOKUP(F185,school!F:G,2,0)</f>
        <v>42</v>
      </c>
      <c r="N185" s="209" t="str">
        <f>VLOOKUP(F185,school!F:H,3,0)</f>
        <v>กลุ่ม 4</v>
      </c>
    </row>
    <row r="186" spans="1:14" s="210" customFormat="1" ht="39.950000000000003" customHeight="1" x14ac:dyDescent="0.6">
      <c r="A186" s="202">
        <f t="shared" si="3"/>
        <v>173</v>
      </c>
      <c r="B186" s="203" t="s">
        <v>1372</v>
      </c>
      <c r="C186" s="244"/>
      <c r="D186" s="204" t="s">
        <v>37</v>
      </c>
      <c r="E186" s="242">
        <f>VLOOKUP(D186,สรุปที่เข้าร่วม!H:I,2,0)</f>
        <v>3</v>
      </c>
      <c r="F186" s="204" t="s">
        <v>1669</v>
      </c>
      <c r="G186" s="205"/>
      <c r="H186" s="206" t="s">
        <v>1373</v>
      </c>
      <c r="I186" s="205"/>
      <c r="J186" s="207" t="s">
        <v>33</v>
      </c>
      <c r="K186" s="207">
        <f>VLOOKUP(J186,สรุปที่เข้าร่วม!B:D,3,0)</f>
        <v>4</v>
      </c>
      <c r="L186" s="207" t="s">
        <v>21</v>
      </c>
      <c r="M186" s="208">
        <f>VLOOKUP(F186,school!F:G,2,0)</f>
        <v>43</v>
      </c>
      <c r="N186" s="209" t="str">
        <f>VLOOKUP(F186,school!F:H,3,0)</f>
        <v>กลุ่ม 4</v>
      </c>
    </row>
    <row r="187" spans="1:14" s="210" customFormat="1" ht="39.950000000000003" customHeight="1" x14ac:dyDescent="0.6">
      <c r="A187" s="202">
        <f t="shared" si="3"/>
        <v>174</v>
      </c>
      <c r="B187" s="203" t="s">
        <v>999</v>
      </c>
      <c r="C187" s="244"/>
      <c r="D187" s="204" t="s">
        <v>37</v>
      </c>
      <c r="E187" s="242">
        <f>VLOOKUP(D187,สรุปที่เข้าร่วม!H:I,2,0)</f>
        <v>3</v>
      </c>
      <c r="F187" s="204" t="s">
        <v>1671</v>
      </c>
      <c r="G187" s="205"/>
      <c r="H187" s="206" t="s">
        <v>1000</v>
      </c>
      <c r="I187" s="205"/>
      <c r="J187" s="207" t="s">
        <v>33</v>
      </c>
      <c r="K187" s="207">
        <f>VLOOKUP(J187,สรุปที่เข้าร่วม!B:D,3,0)</f>
        <v>4</v>
      </c>
      <c r="L187" s="207" t="s">
        <v>21</v>
      </c>
      <c r="M187" s="208">
        <f>VLOOKUP(F187,school!F:G,2,0)</f>
        <v>44</v>
      </c>
      <c r="N187" s="209" t="str">
        <f>VLOOKUP(F187,school!F:H,3,0)</f>
        <v>กลุ่ม 4</v>
      </c>
    </row>
    <row r="188" spans="1:14" s="210" customFormat="1" ht="39.950000000000003" customHeight="1" x14ac:dyDescent="0.6">
      <c r="A188" s="202">
        <f t="shared" si="3"/>
        <v>175</v>
      </c>
      <c r="B188" s="203" t="s">
        <v>1769</v>
      </c>
      <c r="C188" s="244"/>
      <c r="D188" s="204" t="s">
        <v>37</v>
      </c>
      <c r="E188" s="242">
        <f>VLOOKUP(D188,สรุปที่เข้าร่วม!H:I,2,0)</f>
        <v>3</v>
      </c>
      <c r="F188" s="204" t="s">
        <v>1674</v>
      </c>
      <c r="G188" s="205"/>
      <c r="H188" s="206" t="s">
        <v>1228</v>
      </c>
      <c r="I188" s="205"/>
      <c r="J188" s="207" t="s">
        <v>33</v>
      </c>
      <c r="K188" s="207">
        <f>VLOOKUP(J188,สรุปที่เข้าร่วม!B:D,3,0)</f>
        <v>4</v>
      </c>
      <c r="L188" s="207" t="s">
        <v>21</v>
      </c>
      <c r="M188" s="208">
        <f>VLOOKUP(F188,school!F:G,2,0)</f>
        <v>45</v>
      </c>
      <c r="N188" s="209" t="str">
        <f>VLOOKUP(F188,school!F:H,3,0)</f>
        <v>กลุ่ม 4</v>
      </c>
    </row>
    <row r="189" spans="1:14" s="210" customFormat="1" ht="39.950000000000003" customHeight="1" x14ac:dyDescent="0.6">
      <c r="A189" s="202">
        <f t="shared" si="3"/>
        <v>176</v>
      </c>
      <c r="B189" s="203" t="s">
        <v>1770</v>
      </c>
      <c r="C189" s="241" t="s">
        <v>1251</v>
      </c>
      <c r="D189" s="204" t="s">
        <v>37</v>
      </c>
      <c r="E189" s="242">
        <f>VLOOKUP(D189,สรุปที่เข้าร่วม!H:I,2,0)</f>
        <v>3</v>
      </c>
      <c r="F189" s="204" t="s">
        <v>1674</v>
      </c>
      <c r="G189" s="205"/>
      <c r="H189" s="206" t="s">
        <v>1252</v>
      </c>
      <c r="I189" s="205"/>
      <c r="J189" s="207" t="s">
        <v>33</v>
      </c>
      <c r="K189" s="207">
        <f>VLOOKUP(J189,สรุปที่เข้าร่วม!B:D,3,0)</f>
        <v>4</v>
      </c>
      <c r="L189" s="207" t="s">
        <v>21</v>
      </c>
      <c r="M189" s="208">
        <f>VLOOKUP(F189,school!F:G,2,0)</f>
        <v>45</v>
      </c>
      <c r="N189" s="209" t="str">
        <f>VLOOKUP(F189,school!F:H,3,0)</f>
        <v>กลุ่ม 4</v>
      </c>
    </row>
    <row r="190" spans="1:14" s="210" customFormat="1" ht="39.950000000000003" customHeight="1" x14ac:dyDescent="0.6">
      <c r="A190" s="202">
        <f t="shared" si="3"/>
        <v>177</v>
      </c>
      <c r="B190" s="203" t="s">
        <v>1253</v>
      </c>
      <c r="C190" s="244"/>
      <c r="D190" s="204" t="s">
        <v>37</v>
      </c>
      <c r="E190" s="242">
        <f>VLOOKUP(D190,สรุปที่เข้าร่วม!H:I,2,0)</f>
        <v>3</v>
      </c>
      <c r="F190" s="204" t="s">
        <v>1674</v>
      </c>
      <c r="G190" s="205"/>
      <c r="H190" s="206" t="s">
        <v>1254</v>
      </c>
      <c r="I190" s="205"/>
      <c r="J190" s="207" t="s">
        <v>33</v>
      </c>
      <c r="K190" s="207">
        <f>VLOOKUP(J190,สรุปที่เข้าร่วม!B:D,3,0)</f>
        <v>4</v>
      </c>
      <c r="L190" s="207" t="s">
        <v>21</v>
      </c>
      <c r="M190" s="208">
        <f>VLOOKUP(F190,school!F:G,2,0)</f>
        <v>45</v>
      </c>
      <c r="N190" s="209" t="str">
        <f>VLOOKUP(F190,school!F:H,3,0)</f>
        <v>กลุ่ม 4</v>
      </c>
    </row>
    <row r="191" spans="1:14" s="210" customFormat="1" ht="39.950000000000003" customHeight="1" x14ac:dyDescent="0.6">
      <c r="A191" s="202">
        <f t="shared" si="3"/>
        <v>178</v>
      </c>
      <c r="B191" s="203" t="s">
        <v>1276</v>
      </c>
      <c r="C191" s="244"/>
      <c r="D191" s="204" t="s">
        <v>37</v>
      </c>
      <c r="E191" s="242">
        <f>VLOOKUP(D191,สรุปที่เข้าร่วม!H:I,2,0)</f>
        <v>3</v>
      </c>
      <c r="F191" s="204" t="s">
        <v>1674</v>
      </c>
      <c r="G191" s="205"/>
      <c r="H191" s="206" t="s">
        <v>1277</v>
      </c>
      <c r="I191" s="205"/>
      <c r="J191" s="207" t="s">
        <v>33</v>
      </c>
      <c r="K191" s="207">
        <f>VLOOKUP(J191,สรุปที่เข้าร่วม!B:D,3,0)</f>
        <v>4</v>
      </c>
      <c r="L191" s="207" t="s">
        <v>21</v>
      </c>
      <c r="M191" s="208">
        <f>VLOOKUP(F191,school!F:G,2,0)</f>
        <v>45</v>
      </c>
      <c r="N191" s="209" t="str">
        <f>VLOOKUP(F191,school!F:H,3,0)</f>
        <v>กลุ่ม 4</v>
      </c>
    </row>
    <row r="192" spans="1:14" s="210" customFormat="1" ht="39.950000000000003" customHeight="1" x14ac:dyDescent="0.6">
      <c r="A192" s="202">
        <f t="shared" si="3"/>
        <v>179</v>
      </c>
      <c r="B192" s="203" t="s">
        <v>1367</v>
      </c>
      <c r="C192" s="241" t="s">
        <v>1368</v>
      </c>
      <c r="D192" s="204" t="s">
        <v>37</v>
      </c>
      <c r="E192" s="242">
        <f>VLOOKUP(D192,สรุปที่เข้าร่วม!H:I,2,0)</f>
        <v>3</v>
      </c>
      <c r="F192" s="204" t="s">
        <v>1677</v>
      </c>
      <c r="G192" s="205"/>
      <c r="H192" s="206" t="s">
        <v>1369</v>
      </c>
      <c r="I192" s="205"/>
      <c r="J192" s="207" t="s">
        <v>33</v>
      </c>
      <c r="K192" s="207">
        <f>VLOOKUP(J192,สรุปที่เข้าร่วม!B:D,3,0)</f>
        <v>4</v>
      </c>
      <c r="L192" s="207" t="s">
        <v>21</v>
      </c>
      <c r="M192" s="208">
        <f>VLOOKUP(F192,school!F:G,2,0)</f>
        <v>46</v>
      </c>
      <c r="N192" s="209" t="str">
        <f>VLOOKUP(F192,school!F:H,3,0)</f>
        <v>กลุ่ม 4</v>
      </c>
    </row>
    <row r="193" spans="1:14" s="210" customFormat="1" ht="39.950000000000003" customHeight="1" x14ac:dyDescent="0.6">
      <c r="A193" s="202">
        <f t="shared" si="3"/>
        <v>180</v>
      </c>
      <c r="B193" s="203" t="s">
        <v>1772</v>
      </c>
      <c r="C193" s="244"/>
      <c r="D193" s="204" t="s">
        <v>37</v>
      </c>
      <c r="E193" s="242">
        <f>VLOOKUP(D193,สรุปที่เข้าร่วม!H:I,2,0)</f>
        <v>3</v>
      </c>
      <c r="F193" s="204" t="s">
        <v>1680</v>
      </c>
      <c r="G193" s="205"/>
      <c r="H193" s="206" t="s">
        <v>1081</v>
      </c>
      <c r="I193" s="205"/>
      <c r="J193" s="207" t="s">
        <v>33</v>
      </c>
      <c r="K193" s="207">
        <f>VLOOKUP(J193,สรุปที่เข้าร่วม!B:D,3,0)</f>
        <v>4</v>
      </c>
      <c r="L193" s="207" t="s">
        <v>21</v>
      </c>
      <c r="M193" s="208">
        <f>VLOOKUP(F193,school!F:G,2,0)</f>
        <v>47</v>
      </c>
      <c r="N193" s="209" t="str">
        <f>VLOOKUP(F193,school!F:H,3,0)</f>
        <v>กลุ่ม 5</v>
      </c>
    </row>
    <row r="194" spans="1:14" s="210" customFormat="1" ht="39.950000000000003" customHeight="1" x14ac:dyDescent="0.6">
      <c r="A194" s="202">
        <f t="shared" si="3"/>
        <v>181</v>
      </c>
      <c r="B194" s="203" t="s">
        <v>1099</v>
      </c>
      <c r="C194" s="244"/>
      <c r="D194" s="204" t="s">
        <v>37</v>
      </c>
      <c r="E194" s="242">
        <f>VLOOKUP(D194,สรุปที่เข้าร่วม!H:I,2,0)</f>
        <v>3</v>
      </c>
      <c r="F194" s="204" t="s">
        <v>1680</v>
      </c>
      <c r="G194" s="205"/>
      <c r="H194" s="206" t="s">
        <v>1100</v>
      </c>
      <c r="I194" s="205"/>
      <c r="J194" s="207" t="s">
        <v>33</v>
      </c>
      <c r="K194" s="207">
        <f>VLOOKUP(J194,สรุปที่เข้าร่วม!B:D,3,0)</f>
        <v>4</v>
      </c>
      <c r="L194" s="207" t="s">
        <v>21</v>
      </c>
      <c r="M194" s="208">
        <f>VLOOKUP(F194,school!F:G,2,0)</f>
        <v>47</v>
      </c>
      <c r="N194" s="209" t="str">
        <f>VLOOKUP(F194,school!F:H,3,0)</f>
        <v>กลุ่ม 5</v>
      </c>
    </row>
    <row r="195" spans="1:14" s="210" customFormat="1" ht="39.950000000000003" customHeight="1" x14ac:dyDescent="0.6">
      <c r="A195" s="202">
        <f t="shared" si="3"/>
        <v>182</v>
      </c>
      <c r="B195" s="203" t="s">
        <v>1929</v>
      </c>
      <c r="C195" s="244"/>
      <c r="D195" s="204" t="s">
        <v>37</v>
      </c>
      <c r="E195" s="242"/>
      <c r="F195" s="204" t="s">
        <v>1685</v>
      </c>
      <c r="G195" s="205"/>
      <c r="H195" s="206"/>
      <c r="I195" s="205"/>
      <c r="J195" s="207" t="s">
        <v>33</v>
      </c>
      <c r="K195" s="207">
        <f>VLOOKUP(J195,สรุปที่เข้าร่วม!B:D,3,0)</f>
        <v>4</v>
      </c>
      <c r="L195" s="207" t="s">
        <v>21</v>
      </c>
      <c r="M195" s="208">
        <f>VLOOKUP(F195,school!F:G,2,0)</f>
        <v>49</v>
      </c>
      <c r="N195" s="209" t="str">
        <f>VLOOKUP(F195,school!F:H,3,0)</f>
        <v>กลุ่ม 5</v>
      </c>
    </row>
    <row r="196" spans="1:14" s="210" customFormat="1" ht="39.950000000000003" customHeight="1" x14ac:dyDescent="0.6">
      <c r="A196" s="202">
        <f t="shared" si="3"/>
        <v>183</v>
      </c>
      <c r="B196" s="203" t="s">
        <v>838</v>
      </c>
      <c r="C196" s="241"/>
      <c r="D196" s="204" t="s">
        <v>37</v>
      </c>
      <c r="E196" s="242">
        <f>VLOOKUP(D196,สรุปที่เข้าร่วม!H:I,2,0)</f>
        <v>3</v>
      </c>
      <c r="F196" s="204" t="s">
        <v>1688</v>
      </c>
      <c r="G196" s="205"/>
      <c r="H196" s="206" t="s">
        <v>839</v>
      </c>
      <c r="I196" s="205"/>
      <c r="J196" s="207" t="s">
        <v>33</v>
      </c>
      <c r="K196" s="207">
        <f>VLOOKUP(J196,สรุปที่เข้าร่วม!B:D,3,0)</f>
        <v>4</v>
      </c>
      <c r="L196" s="207" t="s">
        <v>21</v>
      </c>
      <c r="M196" s="208">
        <f>VLOOKUP(F196,school!F:G,2,0)</f>
        <v>50</v>
      </c>
      <c r="N196" s="209" t="str">
        <f>VLOOKUP(F196,school!F:H,3,0)</f>
        <v>กลุ่ม 5</v>
      </c>
    </row>
    <row r="197" spans="1:14" s="210" customFormat="1" ht="39.950000000000003" customHeight="1" x14ac:dyDescent="0.6">
      <c r="A197" s="202">
        <f t="shared" si="3"/>
        <v>184</v>
      </c>
      <c r="B197" s="203" t="s">
        <v>794</v>
      </c>
      <c r="C197" s="244"/>
      <c r="D197" s="204" t="s">
        <v>37</v>
      </c>
      <c r="E197" s="242">
        <f>VLOOKUP(D197,สรุปที่เข้าร่วม!H:I,2,0)</f>
        <v>3</v>
      </c>
      <c r="F197" s="204" t="s">
        <v>1693</v>
      </c>
      <c r="G197" s="205"/>
      <c r="H197" s="206" t="s">
        <v>795</v>
      </c>
      <c r="I197" s="205"/>
      <c r="J197" s="207" t="s">
        <v>33</v>
      </c>
      <c r="K197" s="207">
        <f>VLOOKUP(J197,สรุปที่เข้าร่วม!B:D,3,0)</f>
        <v>4</v>
      </c>
      <c r="L197" s="207" t="s">
        <v>21</v>
      </c>
      <c r="M197" s="208">
        <f>VLOOKUP(F197,school!F:G,2,0)</f>
        <v>52</v>
      </c>
      <c r="N197" s="209" t="str">
        <f>VLOOKUP(F197,school!F:H,3,0)</f>
        <v>กลุ่ม 5</v>
      </c>
    </row>
    <row r="198" spans="1:14" s="210" customFormat="1" ht="39.950000000000003" customHeight="1" x14ac:dyDescent="0.6">
      <c r="A198" s="202">
        <f t="shared" si="3"/>
        <v>185</v>
      </c>
      <c r="B198" s="203" t="s">
        <v>1773</v>
      </c>
      <c r="C198" s="244"/>
      <c r="D198" s="204" t="s">
        <v>37</v>
      </c>
      <c r="E198" s="242">
        <f>VLOOKUP(D198,สรุปที่เข้าร่วม!H:I,2,0)</f>
        <v>3</v>
      </c>
      <c r="F198" s="204" t="s">
        <v>1693</v>
      </c>
      <c r="G198" s="205"/>
      <c r="H198" s="245" t="s">
        <v>799</v>
      </c>
      <c r="I198" s="205"/>
      <c r="J198" s="207" t="s">
        <v>33</v>
      </c>
      <c r="K198" s="207">
        <f>VLOOKUP(J198,สรุปที่เข้าร่วม!B:D,3,0)</f>
        <v>4</v>
      </c>
      <c r="L198" s="207" t="s">
        <v>21</v>
      </c>
      <c r="M198" s="208">
        <f>VLOOKUP(F198,school!F:G,2,0)</f>
        <v>52</v>
      </c>
      <c r="N198" s="209" t="str">
        <f>VLOOKUP(F198,school!F:H,3,0)</f>
        <v>กลุ่ม 5</v>
      </c>
    </row>
    <row r="199" spans="1:14" s="210" customFormat="1" ht="39.950000000000003" customHeight="1" x14ac:dyDescent="0.6">
      <c r="A199" s="202">
        <f t="shared" si="3"/>
        <v>186</v>
      </c>
      <c r="B199" s="203" t="s">
        <v>1774</v>
      </c>
      <c r="C199" s="241"/>
      <c r="D199" s="204" t="s">
        <v>37</v>
      </c>
      <c r="E199" s="242">
        <f>VLOOKUP(D199,สรุปที่เข้าร่วม!H:I,2,0)</f>
        <v>3</v>
      </c>
      <c r="F199" s="204" t="s">
        <v>1693</v>
      </c>
      <c r="G199" s="205"/>
      <c r="H199" s="206" t="s">
        <v>892</v>
      </c>
      <c r="I199" s="205"/>
      <c r="J199" s="207" t="s">
        <v>33</v>
      </c>
      <c r="K199" s="207">
        <f>VLOOKUP(J199,สรุปที่เข้าร่วม!B:D,3,0)</f>
        <v>4</v>
      </c>
      <c r="L199" s="207" t="s">
        <v>21</v>
      </c>
      <c r="M199" s="208">
        <f>VLOOKUP(F199,school!F:G,2,0)</f>
        <v>52</v>
      </c>
      <c r="N199" s="209" t="str">
        <f>VLOOKUP(F199,school!F:H,3,0)</f>
        <v>กลุ่ม 5</v>
      </c>
    </row>
    <row r="200" spans="1:14" s="210" customFormat="1" ht="39.950000000000003" customHeight="1" x14ac:dyDescent="0.6">
      <c r="A200" s="202">
        <f t="shared" si="3"/>
        <v>187</v>
      </c>
      <c r="B200" s="203" t="s">
        <v>641</v>
      </c>
      <c r="C200" s="244"/>
      <c r="D200" s="204" t="s">
        <v>37</v>
      </c>
      <c r="E200" s="242">
        <f>VLOOKUP(D200,สรุปที่เข้าร่วม!H:I,2,0)</f>
        <v>3</v>
      </c>
      <c r="F200" s="204" t="s">
        <v>1696</v>
      </c>
      <c r="G200" s="205"/>
      <c r="H200" s="206" t="s">
        <v>642</v>
      </c>
      <c r="I200" s="205"/>
      <c r="J200" s="207" t="s">
        <v>33</v>
      </c>
      <c r="K200" s="207">
        <f>VLOOKUP(J200,สรุปที่เข้าร่วม!B:D,3,0)</f>
        <v>4</v>
      </c>
      <c r="L200" s="207" t="s">
        <v>21</v>
      </c>
      <c r="M200" s="208">
        <f>VLOOKUP(F200,school!F:G,2,0)</f>
        <v>53</v>
      </c>
      <c r="N200" s="209" t="str">
        <f>VLOOKUP(F200,school!F:H,3,0)</f>
        <v>กลุ่ม 5</v>
      </c>
    </row>
    <row r="201" spans="1:14" s="210" customFormat="1" ht="39.950000000000003" customHeight="1" x14ac:dyDescent="0.6">
      <c r="A201" s="202">
        <f t="shared" si="3"/>
        <v>188</v>
      </c>
      <c r="B201" s="203" t="s">
        <v>926</v>
      </c>
      <c r="C201" s="244"/>
      <c r="D201" s="204" t="s">
        <v>37</v>
      </c>
      <c r="E201" s="242">
        <f>VLOOKUP(D201,สรุปที่เข้าร่วม!H:I,2,0)</f>
        <v>3</v>
      </c>
      <c r="F201" s="204" t="s">
        <v>1702</v>
      </c>
      <c r="G201" s="205"/>
      <c r="H201" s="206" t="s">
        <v>927</v>
      </c>
      <c r="I201" s="205"/>
      <c r="J201" s="207" t="s">
        <v>33</v>
      </c>
      <c r="K201" s="207">
        <f>VLOOKUP(J201,สรุปที่เข้าร่วม!B:D,3,0)</f>
        <v>4</v>
      </c>
      <c r="L201" s="207" t="s">
        <v>21</v>
      </c>
      <c r="M201" s="208">
        <f>VLOOKUP(F201,school!F:G,2,0)</f>
        <v>55</v>
      </c>
      <c r="N201" s="209" t="str">
        <f>VLOOKUP(F201,school!F:H,3,0)</f>
        <v>กลุ่ม 5</v>
      </c>
    </row>
    <row r="202" spans="1:14" s="210" customFormat="1" ht="39.950000000000003" customHeight="1" x14ac:dyDescent="0.6">
      <c r="A202" s="202">
        <f t="shared" si="3"/>
        <v>189</v>
      </c>
      <c r="B202" s="203" t="s">
        <v>940</v>
      </c>
      <c r="C202" s="244"/>
      <c r="D202" s="204" t="s">
        <v>37</v>
      </c>
      <c r="E202" s="242">
        <f>VLOOKUP(D202,สรุปที่เข้าร่วม!H:I,2,0)</f>
        <v>3</v>
      </c>
      <c r="F202" s="204" t="s">
        <v>1702</v>
      </c>
      <c r="G202" s="205"/>
      <c r="H202" s="206" t="s">
        <v>941</v>
      </c>
      <c r="I202" s="205"/>
      <c r="J202" s="207" t="s">
        <v>33</v>
      </c>
      <c r="K202" s="207">
        <f>VLOOKUP(J202,สรุปที่เข้าร่วม!B:D,3,0)</f>
        <v>4</v>
      </c>
      <c r="L202" s="207" t="s">
        <v>21</v>
      </c>
      <c r="M202" s="208">
        <f>VLOOKUP(F202,school!F:G,2,0)</f>
        <v>55</v>
      </c>
      <c r="N202" s="209" t="str">
        <f>VLOOKUP(F202,school!F:H,3,0)</f>
        <v>กลุ่ม 5</v>
      </c>
    </row>
    <row r="203" spans="1:14" s="210" customFormat="1" ht="39.950000000000003" customHeight="1" x14ac:dyDescent="0.6">
      <c r="A203" s="202">
        <f t="shared" si="3"/>
        <v>190</v>
      </c>
      <c r="B203" s="203" t="s">
        <v>948</v>
      </c>
      <c r="C203" s="244"/>
      <c r="D203" s="204" t="s">
        <v>37</v>
      </c>
      <c r="E203" s="242">
        <f>VLOOKUP(D203,สรุปที่เข้าร่วม!H:I,2,0)</f>
        <v>3</v>
      </c>
      <c r="F203" s="204" t="s">
        <v>1702</v>
      </c>
      <c r="G203" s="205"/>
      <c r="H203" s="206" t="s">
        <v>949</v>
      </c>
      <c r="I203" s="205"/>
      <c r="J203" s="207" t="s">
        <v>33</v>
      </c>
      <c r="K203" s="207">
        <f>VLOOKUP(J203,สรุปที่เข้าร่วม!B:D,3,0)</f>
        <v>4</v>
      </c>
      <c r="L203" s="207" t="s">
        <v>21</v>
      </c>
      <c r="M203" s="208">
        <f>VLOOKUP(F203,school!F:G,2,0)</f>
        <v>55</v>
      </c>
      <c r="N203" s="209" t="str">
        <f>VLOOKUP(F203,school!F:H,3,0)</f>
        <v>กลุ่ม 5</v>
      </c>
    </row>
    <row r="204" spans="1:14" s="210" customFormat="1" ht="39.950000000000003" customHeight="1" x14ac:dyDescent="0.6">
      <c r="A204" s="202">
        <f t="shared" si="3"/>
        <v>191</v>
      </c>
      <c r="B204" s="203" t="s">
        <v>853</v>
      </c>
      <c r="C204" s="241" t="s">
        <v>854</v>
      </c>
      <c r="D204" s="204" t="s">
        <v>37</v>
      </c>
      <c r="E204" s="242">
        <f>VLOOKUP(D204,สรุปที่เข้าร่วม!H:I,2,0)</f>
        <v>3</v>
      </c>
      <c r="F204" s="204" t="s">
        <v>1711</v>
      </c>
      <c r="G204" s="205"/>
      <c r="H204" s="206" t="s">
        <v>855</v>
      </c>
      <c r="I204" s="205"/>
      <c r="J204" s="207" t="s">
        <v>33</v>
      </c>
      <c r="K204" s="207">
        <f>VLOOKUP(J204,สรุปที่เข้าร่วม!B:D,3,0)</f>
        <v>4</v>
      </c>
      <c r="L204" s="207" t="s">
        <v>21</v>
      </c>
      <c r="M204" s="208">
        <f>VLOOKUP(F204,school!F:G,2,0)</f>
        <v>58</v>
      </c>
      <c r="N204" s="209" t="str">
        <f>VLOOKUP(F204,school!F:H,3,0)</f>
        <v>กลุ่ม 6</v>
      </c>
    </row>
    <row r="205" spans="1:14" s="210" customFormat="1" ht="39.950000000000003" customHeight="1" x14ac:dyDescent="0.6">
      <c r="A205" s="202">
        <f t="shared" si="3"/>
        <v>192</v>
      </c>
      <c r="B205" s="203" t="s">
        <v>917</v>
      </c>
      <c r="C205" s="244"/>
      <c r="D205" s="204" t="s">
        <v>37</v>
      </c>
      <c r="E205" s="242">
        <f>VLOOKUP(D205,สรุปที่เข้าร่วม!H:I,2,0)</f>
        <v>3</v>
      </c>
      <c r="F205" s="204" t="s">
        <v>1717</v>
      </c>
      <c r="G205" s="205"/>
      <c r="H205" s="206" t="s">
        <v>918</v>
      </c>
      <c r="I205" s="205"/>
      <c r="J205" s="207" t="s">
        <v>33</v>
      </c>
      <c r="K205" s="207">
        <f>VLOOKUP(J205,สรุปที่เข้าร่วม!B:D,3,0)</f>
        <v>4</v>
      </c>
      <c r="L205" s="207" t="s">
        <v>21</v>
      </c>
      <c r="M205" s="208">
        <f>VLOOKUP(F205,school!F:G,2,0)</f>
        <v>60</v>
      </c>
      <c r="N205" s="209" t="str">
        <f>VLOOKUP(F205,school!F:H,3,0)</f>
        <v>กลุ่ม 6</v>
      </c>
    </row>
    <row r="206" spans="1:14" s="210" customFormat="1" ht="39.950000000000003" customHeight="1" x14ac:dyDescent="0.6">
      <c r="A206" s="202">
        <f t="shared" si="3"/>
        <v>193</v>
      </c>
      <c r="B206" s="203" t="s">
        <v>979</v>
      </c>
      <c r="C206" s="244"/>
      <c r="D206" s="204" t="s">
        <v>37</v>
      </c>
      <c r="E206" s="242">
        <f>VLOOKUP(D206,สรุปที่เข้าร่วม!H:I,2,0)</f>
        <v>3</v>
      </c>
      <c r="F206" s="204" t="s">
        <v>1717</v>
      </c>
      <c r="G206" s="205"/>
      <c r="H206" s="206" t="s">
        <v>980</v>
      </c>
      <c r="I206" s="205"/>
      <c r="J206" s="207" t="s">
        <v>33</v>
      </c>
      <c r="K206" s="207">
        <f>VLOOKUP(J206,สรุปที่เข้าร่วม!B:D,3,0)</f>
        <v>4</v>
      </c>
      <c r="L206" s="207" t="s">
        <v>21</v>
      </c>
      <c r="M206" s="208">
        <f>VLOOKUP(F206,school!F:G,2,0)</f>
        <v>60</v>
      </c>
      <c r="N206" s="209" t="str">
        <f>VLOOKUP(F206,school!F:H,3,0)</f>
        <v>กลุ่ม 6</v>
      </c>
    </row>
    <row r="207" spans="1:14" s="210" customFormat="1" ht="39.950000000000003" customHeight="1" x14ac:dyDescent="0.6">
      <c r="A207" s="202">
        <f t="shared" si="3"/>
        <v>194</v>
      </c>
      <c r="B207" s="203" t="s">
        <v>500</v>
      </c>
      <c r="C207" s="241" t="s">
        <v>35</v>
      </c>
      <c r="D207" s="204" t="s">
        <v>37</v>
      </c>
      <c r="E207" s="242">
        <f>VLOOKUP(D207,สรุปที่เข้าร่วม!H:I,2,0)</f>
        <v>3</v>
      </c>
      <c r="F207" s="204" t="s">
        <v>1722</v>
      </c>
      <c r="G207" s="205"/>
      <c r="H207" s="245">
        <v>867764735</v>
      </c>
      <c r="I207" s="205"/>
      <c r="J207" s="207" t="s">
        <v>33</v>
      </c>
      <c r="K207" s="207">
        <f>VLOOKUP(J207,สรุปที่เข้าร่วม!B:D,3,0)</f>
        <v>4</v>
      </c>
      <c r="L207" s="207" t="s">
        <v>21</v>
      </c>
      <c r="M207" s="208">
        <f>VLOOKUP(F207,school!F:G,2,0)</f>
        <v>62</v>
      </c>
      <c r="N207" s="209" t="str">
        <f>VLOOKUP(F207,school!F:H,3,0)</f>
        <v>กลุ่ม 6</v>
      </c>
    </row>
    <row r="208" spans="1:14" s="210" customFormat="1" ht="39.950000000000003" customHeight="1" x14ac:dyDescent="0.6">
      <c r="A208" s="202">
        <f t="shared" si="3"/>
        <v>195</v>
      </c>
      <c r="B208" s="203" t="s">
        <v>664</v>
      </c>
      <c r="C208" s="244"/>
      <c r="D208" s="204" t="s">
        <v>37</v>
      </c>
      <c r="E208" s="242">
        <f>VLOOKUP(D208,สรุปที่เข้าร่วม!H:I,2,0)</f>
        <v>3</v>
      </c>
      <c r="F208" s="204" t="s">
        <v>1725</v>
      </c>
      <c r="G208" s="205"/>
      <c r="H208" s="206" t="s">
        <v>665</v>
      </c>
      <c r="I208" s="205"/>
      <c r="J208" s="207" t="s">
        <v>33</v>
      </c>
      <c r="K208" s="207">
        <f>VLOOKUP(J208,สรุปที่เข้าร่วม!B:D,3,0)</f>
        <v>4</v>
      </c>
      <c r="L208" s="207" t="s">
        <v>21</v>
      </c>
      <c r="M208" s="208">
        <f>VLOOKUP(F208,school!F:G,2,0)</f>
        <v>63</v>
      </c>
      <c r="N208" s="209" t="str">
        <f>VLOOKUP(F208,school!F:H,3,0)</f>
        <v>กลุ่ม 6</v>
      </c>
    </row>
    <row r="209" spans="1:14" s="210" customFormat="1" ht="39.950000000000003" customHeight="1" x14ac:dyDescent="0.6">
      <c r="A209" s="202">
        <f t="shared" si="3"/>
        <v>196</v>
      </c>
      <c r="B209" s="203" t="s">
        <v>1967</v>
      </c>
      <c r="C209" s="244"/>
      <c r="D209" s="204" t="s">
        <v>37</v>
      </c>
      <c r="E209" s="242"/>
      <c r="F209" s="204" t="s">
        <v>1731</v>
      </c>
      <c r="G209" s="205"/>
      <c r="H209" s="206"/>
      <c r="I209" s="205"/>
      <c r="J209" s="207" t="s">
        <v>33</v>
      </c>
      <c r="K209" s="207">
        <f>VLOOKUP(J209,สรุปที่เข้าร่วม!B:D,3,0)</f>
        <v>4</v>
      </c>
      <c r="L209" s="207" t="s">
        <v>21</v>
      </c>
      <c r="M209" s="208">
        <f>VLOOKUP(F209,school!F:G,2,0)</f>
        <v>65</v>
      </c>
      <c r="N209" s="209" t="str">
        <f>VLOOKUP(F209,school!F:H,3,0)</f>
        <v>กลุ่ม 6</v>
      </c>
    </row>
    <row r="210" spans="1:14" s="210" customFormat="1" ht="39.950000000000003" customHeight="1" x14ac:dyDescent="0.6">
      <c r="A210" s="202">
        <f t="shared" si="3"/>
        <v>197</v>
      </c>
      <c r="B210" s="203" t="s">
        <v>1848</v>
      </c>
      <c r="C210" s="244"/>
      <c r="D210" s="204" t="s">
        <v>37</v>
      </c>
      <c r="E210" s="242"/>
      <c r="F210" s="204" t="s">
        <v>1736</v>
      </c>
      <c r="G210" s="205"/>
      <c r="H210" s="206" t="s">
        <v>1849</v>
      </c>
      <c r="I210" s="205"/>
      <c r="J210" s="207" t="s">
        <v>33</v>
      </c>
      <c r="K210" s="207">
        <f>VLOOKUP(J210,สรุปที่เข้าร่วม!B:D,3,0)</f>
        <v>4</v>
      </c>
      <c r="L210" s="207" t="s">
        <v>21</v>
      </c>
      <c r="M210" s="208">
        <f>VLOOKUP(F210,school!F:G,2,0)</f>
        <v>67</v>
      </c>
      <c r="N210" s="209" t="str">
        <f>VLOOKUP(F210,school!F:H,3,0)</f>
        <v>กลุ่ม 6</v>
      </c>
    </row>
    <row r="211" spans="1:14" s="257" customFormat="1" ht="30" x14ac:dyDescent="0.65">
      <c r="A211" s="248"/>
      <c r="B211" s="249" t="s">
        <v>45</v>
      </c>
      <c r="C211" s="250"/>
      <c r="D211" s="251"/>
      <c r="E211" s="252"/>
      <c r="F211" s="253" t="str">
        <f>"จำนวนทั้งหมด   "&amp;COUNTIF(J:J,B211)&amp;"    ราย"</f>
        <v>จำนวนทั้งหมด   109    ราย</v>
      </c>
      <c r="G211" s="254"/>
      <c r="H211" s="255"/>
      <c r="I211" s="256"/>
      <c r="J211" s="207"/>
      <c r="K211" s="207"/>
      <c r="L211" s="207"/>
      <c r="M211" s="208"/>
      <c r="N211" s="209" t="e">
        <f>VLOOKUP(F211,school!F:H,3,0)</f>
        <v>#N/A</v>
      </c>
    </row>
    <row r="212" spans="1:14" s="257" customFormat="1" ht="32.25" x14ac:dyDescent="0.7">
      <c r="A212" s="258"/>
      <c r="B212" s="259" t="str">
        <f>"เข้าร่วม   "&amp;COUNTIFS(J:J,B211,L:L,"ประสงค์เข้าร่วมพิธีฯ")&amp;"    ราย"</f>
        <v>เข้าร่วม   109    ราย</v>
      </c>
      <c r="C212" s="260"/>
      <c r="D212" s="261"/>
      <c r="E212" s="262"/>
      <c r="F212" s="263"/>
      <c r="G212" s="264"/>
      <c r="H212" s="265"/>
      <c r="I212" s="266"/>
      <c r="J212" s="207"/>
      <c r="K212" s="207"/>
      <c r="L212" s="207"/>
      <c r="M212" s="207"/>
      <c r="N212" s="209" t="e">
        <f>VLOOKUP(F212,school!F:H,3,0)</f>
        <v>#N/A</v>
      </c>
    </row>
    <row r="213" spans="1:14" s="210" customFormat="1" ht="39.950000000000003" customHeight="1" x14ac:dyDescent="0.6">
      <c r="A213" s="202">
        <f>A210+1</f>
        <v>198</v>
      </c>
      <c r="B213" s="203" t="s">
        <v>1917</v>
      </c>
      <c r="C213" s="244"/>
      <c r="D213" s="204" t="s">
        <v>24</v>
      </c>
      <c r="E213" s="242">
        <f>VLOOKUP(D213,สรุปที่เข้าร่วม!H:I,2,0)</f>
        <v>2</v>
      </c>
      <c r="F213" s="204" t="s">
        <v>1582</v>
      </c>
      <c r="G213" s="205"/>
      <c r="H213" s="206" t="s">
        <v>255</v>
      </c>
      <c r="I213" s="205"/>
      <c r="J213" s="207" t="s">
        <v>45</v>
      </c>
      <c r="K213" s="207">
        <f>VLOOKUP(J213,สรุปที่เข้าร่วม!B:D,3,0)</f>
        <v>5</v>
      </c>
      <c r="L213" s="207" t="s">
        <v>21</v>
      </c>
      <c r="M213" s="208">
        <f>VLOOKUP(F213,school!F:G,2,0)</f>
        <v>14</v>
      </c>
      <c r="N213" s="209" t="str">
        <f>VLOOKUP(F213,school!F:H,3,0)</f>
        <v>กลุ่ม 2</v>
      </c>
    </row>
    <row r="214" spans="1:14" s="210" customFormat="1" ht="39.950000000000003" customHeight="1" x14ac:dyDescent="0.6">
      <c r="A214" s="202">
        <f>A213+1</f>
        <v>199</v>
      </c>
      <c r="B214" s="203" t="s">
        <v>254</v>
      </c>
      <c r="C214" s="244"/>
      <c r="D214" s="204" t="s">
        <v>24</v>
      </c>
      <c r="E214" s="242">
        <f>VLOOKUP(D214,สรุปที่เข้าร่วม!H:I,2,0)</f>
        <v>2</v>
      </c>
      <c r="F214" s="204" t="s">
        <v>1615</v>
      </c>
      <c r="G214" s="205"/>
      <c r="H214" s="206" t="s">
        <v>255</v>
      </c>
      <c r="I214" s="205"/>
      <c r="J214" s="207" t="s">
        <v>45</v>
      </c>
      <c r="K214" s="207">
        <f>VLOOKUP(J214,สรุปที่เข้าร่วม!B:D,3,0)</f>
        <v>5</v>
      </c>
      <c r="L214" s="207" t="s">
        <v>21</v>
      </c>
      <c r="M214" s="208">
        <f>VLOOKUP(F214,school!F:G,2,0)</f>
        <v>25</v>
      </c>
      <c r="N214" s="209" t="str">
        <f>VLOOKUP(F214,school!F:H,3,0)</f>
        <v>กลุ่ม 3</v>
      </c>
    </row>
    <row r="215" spans="1:14" s="210" customFormat="1" ht="39.950000000000003" customHeight="1" x14ac:dyDescent="0.6">
      <c r="A215" s="202">
        <f t="shared" ref="A215:A278" si="4">A214+1</f>
        <v>200</v>
      </c>
      <c r="B215" s="203" t="s">
        <v>199</v>
      </c>
      <c r="C215" s="244"/>
      <c r="D215" s="204" t="s">
        <v>24</v>
      </c>
      <c r="E215" s="242">
        <f>VLOOKUP(D215,สรุปที่เข้าร่วม!H:I,2,0)</f>
        <v>2</v>
      </c>
      <c r="F215" s="204" t="s">
        <v>1621</v>
      </c>
      <c r="G215" s="205"/>
      <c r="H215" s="206" t="s">
        <v>200</v>
      </c>
      <c r="I215" s="205"/>
      <c r="J215" s="207" t="s">
        <v>45</v>
      </c>
      <c r="K215" s="207">
        <f>VLOOKUP(J215,สรุปที่เข้าร่วม!B:D,3,0)</f>
        <v>5</v>
      </c>
      <c r="L215" s="207" t="s">
        <v>21</v>
      </c>
      <c r="M215" s="208">
        <f>VLOOKUP(F215,school!F:G,2,0)</f>
        <v>27</v>
      </c>
      <c r="N215" s="209" t="str">
        <f>VLOOKUP(F215,school!F:H,3,0)</f>
        <v>กลุ่ม 3</v>
      </c>
    </row>
    <row r="216" spans="1:14" s="210" customFormat="1" ht="39.950000000000003" customHeight="1" x14ac:dyDescent="0.6">
      <c r="A216" s="202">
        <f t="shared" si="4"/>
        <v>201</v>
      </c>
      <c r="B216" s="203" t="s">
        <v>224</v>
      </c>
      <c r="C216" s="244"/>
      <c r="D216" s="204" t="s">
        <v>24</v>
      </c>
      <c r="E216" s="242">
        <f>VLOOKUP(D216,สรุปที่เข้าร่วม!H:I,2,0)</f>
        <v>2</v>
      </c>
      <c r="F216" s="204" t="s">
        <v>1630</v>
      </c>
      <c r="G216" s="205"/>
      <c r="H216" s="206" t="s">
        <v>225</v>
      </c>
      <c r="I216" s="205"/>
      <c r="J216" s="207" t="s">
        <v>45</v>
      </c>
      <c r="K216" s="207">
        <f>VLOOKUP(J216,สรุปที่เข้าร่วม!B:D,3,0)</f>
        <v>5</v>
      </c>
      <c r="L216" s="207" t="s">
        <v>21</v>
      </c>
      <c r="M216" s="208">
        <f>VLOOKUP(F216,school!F:G,2,0)</f>
        <v>30</v>
      </c>
      <c r="N216" s="209" t="str">
        <f>VLOOKUP(F216,school!F:H,3,0)</f>
        <v>กลุ่ม 3</v>
      </c>
    </row>
    <row r="217" spans="1:14" s="210" customFormat="1" ht="39.950000000000003" customHeight="1" x14ac:dyDescent="0.6">
      <c r="A217" s="202">
        <f t="shared" si="4"/>
        <v>202</v>
      </c>
      <c r="B217" s="203" t="s">
        <v>1229</v>
      </c>
      <c r="C217" s="244"/>
      <c r="D217" s="204" t="s">
        <v>24</v>
      </c>
      <c r="E217" s="242">
        <f>VLOOKUP(D217,สรุปที่เข้าร่วม!H:I,2,0)</f>
        <v>2</v>
      </c>
      <c r="F217" s="204" t="s">
        <v>1651</v>
      </c>
      <c r="G217" s="205"/>
      <c r="H217" s="206" t="s">
        <v>1230</v>
      </c>
      <c r="I217" s="205"/>
      <c r="J217" s="207" t="s">
        <v>45</v>
      </c>
      <c r="K217" s="207">
        <f>VLOOKUP(J217,สรุปที่เข้าร่วม!B:D,3,0)</f>
        <v>5</v>
      </c>
      <c r="L217" s="207" t="s">
        <v>21</v>
      </c>
      <c r="M217" s="208">
        <f>VLOOKUP(F217,school!F:G,2,0)</f>
        <v>37</v>
      </c>
      <c r="N217" s="209" t="str">
        <f>VLOOKUP(F217,school!F:H,3,0)</f>
        <v>กลุ่ม 4</v>
      </c>
    </row>
    <row r="218" spans="1:14" s="210" customFormat="1" ht="39.950000000000003" customHeight="1" x14ac:dyDescent="0.6">
      <c r="A218" s="202">
        <f t="shared" si="4"/>
        <v>203</v>
      </c>
      <c r="B218" s="203" t="s">
        <v>678</v>
      </c>
      <c r="C218" s="244"/>
      <c r="D218" s="204" t="s">
        <v>24</v>
      </c>
      <c r="E218" s="242">
        <f>VLOOKUP(D218,สรุปที่เข้าร่วม!H:I,2,0)</f>
        <v>2</v>
      </c>
      <c r="F218" s="204" t="s">
        <v>1680</v>
      </c>
      <c r="G218" s="205"/>
      <c r="H218" s="206" t="s">
        <v>679</v>
      </c>
      <c r="I218" s="205"/>
      <c r="J218" s="207" t="s">
        <v>45</v>
      </c>
      <c r="K218" s="207">
        <f>VLOOKUP(J218,สรุปที่เข้าร่วม!B:D,3,0)</f>
        <v>5</v>
      </c>
      <c r="L218" s="207" t="s">
        <v>21</v>
      </c>
      <c r="M218" s="208">
        <f>VLOOKUP(F218,school!F:G,2,0)</f>
        <v>47</v>
      </c>
      <c r="N218" s="209" t="str">
        <f>VLOOKUP(F218,school!F:H,3,0)</f>
        <v>กลุ่ม 5</v>
      </c>
    </row>
    <row r="219" spans="1:14" s="210" customFormat="1" ht="39.950000000000003" customHeight="1" x14ac:dyDescent="0.6">
      <c r="A219" s="202">
        <f t="shared" si="4"/>
        <v>204</v>
      </c>
      <c r="B219" s="203" t="s">
        <v>1918</v>
      </c>
      <c r="C219" s="244"/>
      <c r="D219" s="204" t="s">
        <v>24</v>
      </c>
      <c r="E219" s="242"/>
      <c r="F219" s="204" t="s">
        <v>1693</v>
      </c>
      <c r="G219" s="205"/>
      <c r="H219" s="206"/>
      <c r="I219" s="205"/>
      <c r="J219" s="207" t="s">
        <v>45</v>
      </c>
      <c r="K219" s="207">
        <f>VLOOKUP(J219,สรุปที่เข้าร่วม!B:D,3,0)</f>
        <v>5</v>
      </c>
      <c r="L219" s="207" t="s">
        <v>21</v>
      </c>
      <c r="M219" s="208">
        <f>VLOOKUP(F219,school!F:G,2,0)</f>
        <v>52</v>
      </c>
      <c r="N219" s="209" t="str">
        <f>VLOOKUP(F219,school!F:H,3,0)</f>
        <v>กลุ่ม 5</v>
      </c>
    </row>
    <row r="220" spans="1:14" s="210" customFormat="1" ht="39.950000000000003" customHeight="1" x14ac:dyDescent="0.6">
      <c r="A220" s="202">
        <f t="shared" si="4"/>
        <v>205</v>
      </c>
      <c r="B220" s="203" t="s">
        <v>1908</v>
      </c>
      <c r="C220" s="244"/>
      <c r="D220" s="204" t="s">
        <v>24</v>
      </c>
      <c r="E220" s="242"/>
      <c r="F220" s="204" t="s">
        <v>1711</v>
      </c>
      <c r="G220" s="205"/>
      <c r="H220" s="206"/>
      <c r="I220" s="205"/>
      <c r="J220" s="207" t="s">
        <v>45</v>
      </c>
      <c r="K220" s="207">
        <f>VLOOKUP(J220,สรุปที่เข้าร่วม!B:D,3,0)</f>
        <v>5</v>
      </c>
      <c r="L220" s="207" t="s">
        <v>21</v>
      </c>
      <c r="M220" s="208">
        <f>VLOOKUP(F220,school!F:G,2,0)</f>
        <v>58</v>
      </c>
      <c r="N220" s="209" t="str">
        <f>VLOOKUP(F220,school!F:H,3,0)</f>
        <v>กลุ่ม 6</v>
      </c>
    </row>
    <row r="221" spans="1:14" s="210" customFormat="1" ht="39.950000000000003" customHeight="1" x14ac:dyDescent="0.6">
      <c r="A221" s="202">
        <f t="shared" si="4"/>
        <v>206</v>
      </c>
      <c r="B221" s="203" t="s">
        <v>525</v>
      </c>
      <c r="C221" s="244"/>
      <c r="D221" s="204" t="s">
        <v>24</v>
      </c>
      <c r="E221" s="242">
        <f>VLOOKUP(D221,สรุปที่เข้าร่วม!H:I,2,0)</f>
        <v>2</v>
      </c>
      <c r="F221" s="204" t="s">
        <v>1725</v>
      </c>
      <c r="G221" s="205"/>
      <c r="H221" s="206" t="s">
        <v>526</v>
      </c>
      <c r="I221" s="205"/>
      <c r="J221" s="207" t="s">
        <v>45</v>
      </c>
      <c r="K221" s="207">
        <f>VLOOKUP(J221,สรุปที่เข้าร่วม!B:D,3,0)</f>
        <v>5</v>
      </c>
      <c r="L221" s="207" t="s">
        <v>21</v>
      </c>
      <c r="M221" s="208">
        <f>VLOOKUP(F221,school!F:G,2,0)</f>
        <v>63</v>
      </c>
      <c r="N221" s="209" t="str">
        <f>VLOOKUP(F221,school!F:H,3,0)</f>
        <v>กลุ่ม 6</v>
      </c>
    </row>
    <row r="222" spans="1:14" s="210" customFormat="1" ht="39.950000000000003" customHeight="1" x14ac:dyDescent="0.6">
      <c r="A222" s="202">
        <f t="shared" si="4"/>
        <v>207</v>
      </c>
      <c r="B222" s="203" t="s">
        <v>529</v>
      </c>
      <c r="C222" s="244"/>
      <c r="D222" s="204" t="s">
        <v>24</v>
      </c>
      <c r="E222" s="242">
        <f>VLOOKUP(D222,สรุปที่เข้าร่วม!H:I,2,0)</f>
        <v>2</v>
      </c>
      <c r="F222" s="204" t="s">
        <v>1725</v>
      </c>
      <c r="G222" s="205"/>
      <c r="H222" s="206" t="s">
        <v>530</v>
      </c>
      <c r="I222" s="205"/>
      <c r="J222" s="207" t="s">
        <v>45</v>
      </c>
      <c r="K222" s="207">
        <f>VLOOKUP(J222,สรุปที่เข้าร่วม!B:D,3,0)</f>
        <v>5</v>
      </c>
      <c r="L222" s="207" t="s">
        <v>21</v>
      </c>
      <c r="M222" s="208">
        <f>VLOOKUP(F222,school!F:G,2,0)</f>
        <v>63</v>
      </c>
      <c r="N222" s="209" t="str">
        <f>VLOOKUP(F222,school!F:H,3,0)</f>
        <v>กลุ่ม 6</v>
      </c>
    </row>
    <row r="223" spans="1:14" s="210" customFormat="1" ht="39.950000000000003" customHeight="1" x14ac:dyDescent="0.6">
      <c r="A223" s="202">
        <f t="shared" si="4"/>
        <v>208</v>
      </c>
      <c r="B223" s="203" t="s">
        <v>1020</v>
      </c>
      <c r="C223" s="244"/>
      <c r="D223" s="204" t="s">
        <v>24</v>
      </c>
      <c r="E223" s="242">
        <f>VLOOKUP(D223,สรุปที่เข้าร่วม!H:I,2,0)</f>
        <v>2</v>
      </c>
      <c r="F223" s="204" t="s">
        <v>1728</v>
      </c>
      <c r="G223" s="205"/>
      <c r="H223" s="206" t="s">
        <v>1021</v>
      </c>
      <c r="I223" s="205"/>
      <c r="J223" s="207" t="s">
        <v>45</v>
      </c>
      <c r="K223" s="207">
        <f>VLOOKUP(J223,สรุปที่เข้าร่วม!B:D,3,0)</f>
        <v>5</v>
      </c>
      <c r="L223" s="207" t="s">
        <v>21</v>
      </c>
      <c r="M223" s="208">
        <f>VLOOKUP(F223,school!F:G,2,0)</f>
        <v>64</v>
      </c>
      <c r="N223" s="209" t="str">
        <f>VLOOKUP(F223,school!F:H,3,0)</f>
        <v>กลุ่ม 6</v>
      </c>
    </row>
    <row r="224" spans="1:14" s="210" customFormat="1" ht="39.950000000000003" customHeight="1" x14ac:dyDescent="0.6">
      <c r="A224" s="202">
        <f t="shared" si="4"/>
        <v>209</v>
      </c>
      <c r="B224" s="203" t="s">
        <v>1186</v>
      </c>
      <c r="C224" s="241" t="s">
        <v>35</v>
      </c>
      <c r="D224" s="204" t="s">
        <v>1864</v>
      </c>
      <c r="E224" s="242">
        <f>VLOOKUP(D224,สรุปที่เข้าร่วม!H:I,2,0)</f>
        <v>0</v>
      </c>
      <c r="F224" s="204" t="s">
        <v>1737</v>
      </c>
      <c r="G224" s="205"/>
      <c r="H224" s="245">
        <v>619865654</v>
      </c>
      <c r="I224" s="205"/>
      <c r="J224" s="207" t="s">
        <v>45</v>
      </c>
      <c r="K224" s="207">
        <f>VLOOKUP(J224,สรุปที่เข้าร่วม!B:D,3,0)</f>
        <v>5</v>
      </c>
      <c r="L224" s="207" t="s">
        <v>21</v>
      </c>
      <c r="M224" s="208">
        <f>VLOOKUP(F224,school!F:G,2,0)</f>
        <v>0</v>
      </c>
      <c r="N224" s="209">
        <f>VLOOKUP(F224,school!F:H,3,0)</f>
        <v>0</v>
      </c>
    </row>
    <row r="225" spans="1:14 16384:16384" s="210" customFormat="1" ht="39.950000000000003" customHeight="1" x14ac:dyDescent="0.6">
      <c r="A225" s="202">
        <f t="shared" si="4"/>
        <v>210</v>
      </c>
      <c r="B225" s="203" t="s">
        <v>1189</v>
      </c>
      <c r="C225" s="244"/>
      <c r="D225" s="204" t="s">
        <v>1864</v>
      </c>
      <c r="E225" s="242">
        <f>VLOOKUP(D225,สรุปที่เข้าร่วม!H:I,2,0)</f>
        <v>0</v>
      </c>
      <c r="F225" s="204" t="s">
        <v>1737</v>
      </c>
      <c r="G225" s="205"/>
      <c r="H225" s="206" t="s">
        <v>1190</v>
      </c>
      <c r="I225" s="205"/>
      <c r="J225" s="207" t="s">
        <v>45</v>
      </c>
      <c r="K225" s="207">
        <f>VLOOKUP(J225,สรุปที่เข้าร่วม!B:D,3,0)</f>
        <v>5</v>
      </c>
      <c r="L225" s="207" t="s">
        <v>21</v>
      </c>
      <c r="M225" s="208">
        <f>VLOOKUP(F225,school!F:G,2,0)</f>
        <v>0</v>
      </c>
      <c r="N225" s="209">
        <f>VLOOKUP(F225,school!F:H,3,0)</f>
        <v>0</v>
      </c>
    </row>
    <row r="226" spans="1:14 16384:16384" s="210" customFormat="1" ht="39.950000000000003" customHeight="1" x14ac:dyDescent="0.6">
      <c r="A226" s="202">
        <f t="shared" si="4"/>
        <v>211</v>
      </c>
      <c r="B226" s="203" t="s">
        <v>1865</v>
      </c>
      <c r="C226" s="241"/>
      <c r="D226" s="204" t="s">
        <v>1864</v>
      </c>
      <c r="E226" s="242">
        <f>VLOOKUP(D226,สรุปที่เข้าร่วม!H:I,2,0)</f>
        <v>0</v>
      </c>
      <c r="F226" s="204" t="s">
        <v>1737</v>
      </c>
      <c r="G226" s="205"/>
      <c r="H226" s="245"/>
      <c r="I226" s="205"/>
      <c r="J226" s="207" t="s">
        <v>45</v>
      </c>
      <c r="K226" s="207">
        <f>VLOOKUP(J226,สรุปที่เข้าร่วม!B:D,3,0)</f>
        <v>5</v>
      </c>
      <c r="L226" s="207" t="s">
        <v>21</v>
      </c>
      <c r="M226" s="208">
        <f>VLOOKUP(F226,school!F:G,2,0)</f>
        <v>0</v>
      </c>
      <c r="N226" s="209">
        <f>VLOOKUP(F226,school!F:H,3,0)</f>
        <v>0</v>
      </c>
    </row>
    <row r="227" spans="1:14 16384:16384" s="210" customFormat="1" ht="39.950000000000003" customHeight="1" x14ac:dyDescent="0.6">
      <c r="A227" s="202">
        <f t="shared" si="4"/>
        <v>212</v>
      </c>
      <c r="B227" s="203" t="s">
        <v>1866</v>
      </c>
      <c r="C227" s="241"/>
      <c r="D227" s="204" t="s">
        <v>1867</v>
      </c>
      <c r="E227" s="242"/>
      <c r="F227" s="204" t="s">
        <v>1737</v>
      </c>
      <c r="G227" s="205"/>
      <c r="H227" s="245"/>
      <c r="I227" s="205"/>
      <c r="J227" s="207" t="s">
        <v>45</v>
      </c>
      <c r="K227" s="207">
        <f>VLOOKUP(J227,สรุปที่เข้าร่วม!B:D,3,0)</f>
        <v>5</v>
      </c>
      <c r="L227" s="207" t="s">
        <v>21</v>
      </c>
      <c r="M227" s="208">
        <f>VLOOKUP(F227,school!F:G,2,0)</f>
        <v>0</v>
      </c>
      <c r="N227" s="209">
        <f>VLOOKUP(F227,school!F:H,3,0)</f>
        <v>0</v>
      </c>
    </row>
    <row r="228" spans="1:14 16384:16384" s="210" customFormat="1" ht="39.950000000000003" customHeight="1" x14ac:dyDescent="0.6">
      <c r="A228" s="202">
        <f t="shared" si="4"/>
        <v>213</v>
      </c>
      <c r="B228" s="203" t="s">
        <v>1486</v>
      </c>
      <c r="C228" s="244"/>
      <c r="D228" s="204" t="s">
        <v>37</v>
      </c>
      <c r="E228" s="242">
        <f>VLOOKUP(D228,สรุปที่เข้าร่วม!H:I,2,0)</f>
        <v>3</v>
      </c>
      <c r="F228" s="204" t="s">
        <v>1545</v>
      </c>
      <c r="G228" s="205"/>
      <c r="H228" s="206" t="s">
        <v>1487</v>
      </c>
      <c r="I228" s="205"/>
      <c r="J228" s="207" t="s">
        <v>45</v>
      </c>
      <c r="K228" s="207">
        <f>VLOOKUP(J228,สรุปที่เข้าร่วม!B:D,3,0)</f>
        <v>5</v>
      </c>
      <c r="L228" s="207" t="s">
        <v>21</v>
      </c>
      <c r="M228" s="208">
        <f>VLOOKUP(F228,school!F:G,2,0)</f>
        <v>1</v>
      </c>
      <c r="N228" s="209" t="str">
        <f>VLOOKUP(F228,school!F:H,3,0)</f>
        <v>กลุ่ม 1</v>
      </c>
      <c r="XFD228" s="210">
        <f>SUM(A228:XFC228)</f>
        <v>222</v>
      </c>
    </row>
    <row r="229" spans="1:14 16384:16384" s="210" customFormat="1" ht="39.950000000000003" customHeight="1" x14ac:dyDescent="0.6">
      <c r="A229" s="202">
        <f t="shared" si="4"/>
        <v>214</v>
      </c>
      <c r="B229" s="203" t="s">
        <v>386</v>
      </c>
      <c r="C229" s="244"/>
      <c r="D229" s="204" t="s">
        <v>37</v>
      </c>
      <c r="E229" s="242">
        <f>VLOOKUP(D229,สรุปที่เข้าร่วม!H:I,2,0)</f>
        <v>3</v>
      </c>
      <c r="F229" s="204" t="s">
        <v>1548</v>
      </c>
      <c r="G229" s="205"/>
      <c r="H229" s="206" t="s">
        <v>387</v>
      </c>
      <c r="I229" s="205"/>
      <c r="J229" s="207" t="s">
        <v>45</v>
      </c>
      <c r="K229" s="207">
        <f>VLOOKUP(J229,สรุปที่เข้าร่วม!B:D,3,0)</f>
        <v>5</v>
      </c>
      <c r="L229" s="207" t="s">
        <v>21</v>
      </c>
      <c r="M229" s="208">
        <f>VLOOKUP(F229,school!F:G,2,0)</f>
        <v>2</v>
      </c>
      <c r="N229" s="209" t="str">
        <f>VLOOKUP(F229,school!F:H,3,0)</f>
        <v>กลุ่ม 1</v>
      </c>
    </row>
    <row r="230" spans="1:14 16384:16384" s="210" customFormat="1" ht="39.950000000000003" customHeight="1" x14ac:dyDescent="0.6">
      <c r="A230" s="202">
        <f t="shared" si="4"/>
        <v>215</v>
      </c>
      <c r="B230" s="203" t="s">
        <v>271</v>
      </c>
      <c r="C230" s="244"/>
      <c r="D230" s="204" t="s">
        <v>37</v>
      </c>
      <c r="E230" s="242">
        <f>VLOOKUP(D230,สรุปที่เข้าร่วม!H:I,2,0)</f>
        <v>3</v>
      </c>
      <c r="F230" s="204" t="s">
        <v>1551</v>
      </c>
      <c r="G230" s="205"/>
      <c r="H230" s="206" t="s">
        <v>272</v>
      </c>
      <c r="I230" s="205"/>
      <c r="J230" s="207" t="s">
        <v>45</v>
      </c>
      <c r="K230" s="207">
        <f>VLOOKUP(J230,สรุปที่เข้าร่วม!B:D,3,0)</f>
        <v>5</v>
      </c>
      <c r="L230" s="207" t="s">
        <v>21</v>
      </c>
      <c r="M230" s="208">
        <f>VLOOKUP(F230,school!F:G,2,0)</f>
        <v>3</v>
      </c>
      <c r="N230" s="209" t="str">
        <f>VLOOKUP(F230,school!F:H,3,0)</f>
        <v>กลุ่ม 1</v>
      </c>
    </row>
    <row r="231" spans="1:14 16384:16384" s="210" customFormat="1" ht="39.950000000000003" customHeight="1" x14ac:dyDescent="0.6">
      <c r="A231" s="202">
        <f t="shared" si="4"/>
        <v>216</v>
      </c>
      <c r="B231" s="203" t="s">
        <v>277</v>
      </c>
      <c r="C231" s="244"/>
      <c r="D231" s="204" t="s">
        <v>37</v>
      </c>
      <c r="E231" s="242">
        <f>VLOOKUP(D231,สรุปที่เข้าร่วม!H:I,2,0)</f>
        <v>3</v>
      </c>
      <c r="F231" s="204" t="s">
        <v>1551</v>
      </c>
      <c r="G231" s="205"/>
      <c r="H231" s="206" t="s">
        <v>278</v>
      </c>
      <c r="I231" s="205"/>
      <c r="J231" s="207" t="s">
        <v>45</v>
      </c>
      <c r="K231" s="207">
        <f>VLOOKUP(J231,สรุปที่เข้าร่วม!B:D,3,0)</f>
        <v>5</v>
      </c>
      <c r="L231" s="207" t="s">
        <v>21</v>
      </c>
      <c r="M231" s="208">
        <f>VLOOKUP(F231,school!F:G,2,0)</f>
        <v>3</v>
      </c>
      <c r="N231" s="209" t="str">
        <f>VLOOKUP(F231,school!F:H,3,0)</f>
        <v>กลุ่ม 1</v>
      </c>
    </row>
    <row r="232" spans="1:14 16384:16384" s="210" customFormat="1" ht="39.950000000000003" customHeight="1" x14ac:dyDescent="0.6">
      <c r="A232" s="202">
        <f t="shared" si="4"/>
        <v>217</v>
      </c>
      <c r="B232" s="203" t="s">
        <v>585</v>
      </c>
      <c r="C232" s="244"/>
      <c r="D232" s="204" t="s">
        <v>37</v>
      </c>
      <c r="E232" s="242">
        <f>VLOOKUP(D232,สรุปที่เข้าร่วม!H:I,2,0)</f>
        <v>3</v>
      </c>
      <c r="F232" s="204" t="s">
        <v>1554</v>
      </c>
      <c r="G232" s="205"/>
      <c r="H232" s="206" t="s">
        <v>586</v>
      </c>
      <c r="I232" s="205"/>
      <c r="J232" s="207" t="s">
        <v>45</v>
      </c>
      <c r="K232" s="207">
        <f>VLOOKUP(J232,สรุปที่เข้าร่วม!B:D,3,0)</f>
        <v>5</v>
      </c>
      <c r="L232" s="207" t="s">
        <v>21</v>
      </c>
      <c r="M232" s="208">
        <f>VLOOKUP(F232,school!F:G,2,0)</f>
        <v>4</v>
      </c>
      <c r="N232" s="209" t="str">
        <f>VLOOKUP(F232,school!F:H,3,0)</f>
        <v>กลุ่ม 1</v>
      </c>
    </row>
    <row r="233" spans="1:14 16384:16384" s="210" customFormat="1" ht="39.950000000000003" customHeight="1" x14ac:dyDescent="0.6">
      <c r="A233" s="202">
        <f t="shared" si="4"/>
        <v>218</v>
      </c>
      <c r="B233" s="203" t="s">
        <v>587</v>
      </c>
      <c r="C233" s="244"/>
      <c r="D233" s="204" t="s">
        <v>37</v>
      </c>
      <c r="E233" s="242">
        <f>VLOOKUP(D233,สรุปที่เข้าร่วม!H:I,2,0)</f>
        <v>3</v>
      </c>
      <c r="F233" s="204" t="s">
        <v>1554</v>
      </c>
      <c r="G233" s="205"/>
      <c r="H233" s="206" t="s">
        <v>588</v>
      </c>
      <c r="I233" s="205"/>
      <c r="J233" s="207" t="s">
        <v>45</v>
      </c>
      <c r="K233" s="207">
        <f>VLOOKUP(J233,สรุปที่เข้าร่วม!B:D,3,0)</f>
        <v>5</v>
      </c>
      <c r="L233" s="207" t="s">
        <v>21</v>
      </c>
      <c r="M233" s="208">
        <f>VLOOKUP(F233,school!F:G,2,0)</f>
        <v>4</v>
      </c>
      <c r="N233" s="209" t="str">
        <f>VLOOKUP(F233,school!F:H,3,0)</f>
        <v>กลุ่ม 1</v>
      </c>
    </row>
    <row r="234" spans="1:14 16384:16384" s="210" customFormat="1" ht="39.950000000000003" customHeight="1" x14ac:dyDescent="0.6">
      <c r="A234" s="202">
        <f t="shared" si="4"/>
        <v>219</v>
      </c>
      <c r="B234" s="203" t="s">
        <v>589</v>
      </c>
      <c r="C234" s="244"/>
      <c r="D234" s="204" t="s">
        <v>37</v>
      </c>
      <c r="E234" s="242">
        <f>VLOOKUP(D234,สรุปที่เข้าร่วม!H:I,2,0)</f>
        <v>3</v>
      </c>
      <c r="F234" s="204" t="s">
        <v>1554</v>
      </c>
      <c r="G234" s="205"/>
      <c r="H234" s="206" t="s">
        <v>590</v>
      </c>
      <c r="I234" s="205"/>
      <c r="J234" s="207" t="s">
        <v>45</v>
      </c>
      <c r="K234" s="207">
        <f>VLOOKUP(J234,สรุปที่เข้าร่วม!B:D,3,0)</f>
        <v>5</v>
      </c>
      <c r="L234" s="207" t="s">
        <v>21</v>
      </c>
      <c r="M234" s="208">
        <f>VLOOKUP(F234,school!F:G,2,0)</f>
        <v>4</v>
      </c>
      <c r="N234" s="209" t="str">
        <f>VLOOKUP(F234,school!F:H,3,0)</f>
        <v>กลุ่ม 1</v>
      </c>
    </row>
    <row r="235" spans="1:14 16384:16384" s="210" customFormat="1" ht="39.950000000000003" customHeight="1" x14ac:dyDescent="0.6">
      <c r="A235" s="202">
        <f t="shared" si="4"/>
        <v>220</v>
      </c>
      <c r="B235" s="203" t="s">
        <v>656</v>
      </c>
      <c r="C235" s="244"/>
      <c r="D235" s="204" t="s">
        <v>37</v>
      </c>
      <c r="E235" s="242">
        <f>VLOOKUP(D235,สรุปที่เข้าร่วม!H:I,2,0)</f>
        <v>3</v>
      </c>
      <c r="F235" s="204" t="s">
        <v>1554</v>
      </c>
      <c r="G235" s="205"/>
      <c r="H235" s="206" t="s">
        <v>657</v>
      </c>
      <c r="I235" s="205"/>
      <c r="J235" s="207" t="s">
        <v>45</v>
      </c>
      <c r="K235" s="207">
        <f>VLOOKUP(J235,สรุปที่เข้าร่วม!B:D,3,0)</f>
        <v>5</v>
      </c>
      <c r="L235" s="207" t="s">
        <v>21</v>
      </c>
      <c r="M235" s="208">
        <f>VLOOKUP(F235,school!F:G,2,0)</f>
        <v>4</v>
      </c>
      <c r="N235" s="209" t="str">
        <f>VLOOKUP(F235,school!F:H,3,0)</f>
        <v>กลุ่ม 1</v>
      </c>
    </row>
    <row r="236" spans="1:14 16384:16384" s="210" customFormat="1" ht="39.950000000000003" customHeight="1" x14ac:dyDescent="0.6">
      <c r="A236" s="202">
        <f t="shared" si="4"/>
        <v>221</v>
      </c>
      <c r="B236" s="203" t="s">
        <v>629</v>
      </c>
      <c r="C236" s="244"/>
      <c r="D236" s="204" t="s">
        <v>37</v>
      </c>
      <c r="E236" s="242">
        <f>VLOOKUP(D236,สรุปที่เข้าร่วม!H:I,2,0)</f>
        <v>3</v>
      </c>
      <c r="F236" s="204" t="s">
        <v>1557</v>
      </c>
      <c r="G236" s="205"/>
      <c r="H236" s="206" t="s">
        <v>630</v>
      </c>
      <c r="I236" s="205"/>
      <c r="J236" s="207" t="s">
        <v>45</v>
      </c>
      <c r="K236" s="207">
        <f>VLOOKUP(J236,สรุปที่เข้าร่วม!B:D,3,0)</f>
        <v>5</v>
      </c>
      <c r="L236" s="207" t="s">
        <v>21</v>
      </c>
      <c r="M236" s="208">
        <f>VLOOKUP(F236,school!F:G,2,0)</f>
        <v>5</v>
      </c>
      <c r="N236" s="209" t="str">
        <f>VLOOKUP(F236,school!F:H,3,0)</f>
        <v>กลุ่ม 1</v>
      </c>
    </row>
    <row r="237" spans="1:14 16384:16384" s="210" customFormat="1" ht="39.950000000000003" customHeight="1" x14ac:dyDescent="0.6">
      <c r="A237" s="202">
        <f t="shared" si="4"/>
        <v>222</v>
      </c>
      <c r="B237" s="203" t="s">
        <v>639</v>
      </c>
      <c r="C237" s="241" t="s">
        <v>35</v>
      </c>
      <c r="D237" s="204" t="s">
        <v>37</v>
      </c>
      <c r="E237" s="242">
        <f>VLOOKUP(D237,สรุปที่เข้าร่วม!H:I,2,0)</f>
        <v>3</v>
      </c>
      <c r="F237" s="204" t="s">
        <v>1557</v>
      </c>
      <c r="G237" s="205"/>
      <c r="H237" s="206" t="s">
        <v>640</v>
      </c>
      <c r="I237" s="205"/>
      <c r="J237" s="207" t="s">
        <v>45</v>
      </c>
      <c r="K237" s="207">
        <f>VLOOKUP(J237,สรุปที่เข้าร่วม!B:D,3,0)</f>
        <v>5</v>
      </c>
      <c r="L237" s="207" t="s">
        <v>21</v>
      </c>
      <c r="M237" s="208">
        <f>VLOOKUP(F237,school!F:G,2,0)</f>
        <v>5</v>
      </c>
      <c r="N237" s="209" t="str">
        <f>VLOOKUP(F237,school!F:H,3,0)</f>
        <v>กลุ่ม 1</v>
      </c>
    </row>
    <row r="238" spans="1:14 16384:16384" s="210" customFormat="1" ht="39.950000000000003" customHeight="1" x14ac:dyDescent="0.6">
      <c r="A238" s="202">
        <f t="shared" si="4"/>
        <v>223</v>
      </c>
      <c r="B238" s="203" t="s">
        <v>1449</v>
      </c>
      <c r="C238" s="244"/>
      <c r="D238" s="204" t="s">
        <v>37</v>
      </c>
      <c r="E238" s="242">
        <f>VLOOKUP(D238,สรุปที่เข้าร่วม!H:I,2,0)</f>
        <v>3</v>
      </c>
      <c r="F238" s="204" t="s">
        <v>1557</v>
      </c>
      <c r="G238" s="205"/>
      <c r="H238" s="206" t="s">
        <v>1450</v>
      </c>
      <c r="I238" s="205"/>
      <c r="J238" s="207" t="s">
        <v>45</v>
      </c>
      <c r="K238" s="207">
        <f>VLOOKUP(J238,สรุปที่เข้าร่วม!B:D,3,0)</f>
        <v>5</v>
      </c>
      <c r="L238" s="207" t="s">
        <v>21</v>
      </c>
      <c r="M238" s="208">
        <f>VLOOKUP(F238,school!F:G,2,0)</f>
        <v>5</v>
      </c>
      <c r="N238" s="209" t="str">
        <f>VLOOKUP(F238,school!F:H,3,0)</f>
        <v>กลุ่ม 1</v>
      </c>
    </row>
    <row r="239" spans="1:14 16384:16384" s="210" customFormat="1" ht="39.950000000000003" customHeight="1" x14ac:dyDescent="0.6">
      <c r="A239" s="202">
        <f t="shared" si="4"/>
        <v>224</v>
      </c>
      <c r="B239" s="203" t="s">
        <v>1935</v>
      </c>
      <c r="C239" s="244"/>
      <c r="D239" s="204" t="s">
        <v>37</v>
      </c>
      <c r="E239" s="242"/>
      <c r="F239" s="204" t="s">
        <v>1562</v>
      </c>
      <c r="G239" s="205"/>
      <c r="H239" s="206"/>
      <c r="I239" s="205"/>
      <c r="J239" s="207" t="s">
        <v>45</v>
      </c>
      <c r="K239" s="207">
        <f>VLOOKUP(J239,สรุปที่เข้าร่วม!B:D,3,0)</f>
        <v>5</v>
      </c>
      <c r="L239" s="207" t="s">
        <v>21</v>
      </c>
      <c r="M239" s="208">
        <f>VLOOKUP(F239,school!F:G,2,0)</f>
        <v>7</v>
      </c>
      <c r="N239" s="209" t="str">
        <f>VLOOKUP(F239,school!F:H,3,0)</f>
        <v>กลุ่ม 1</v>
      </c>
    </row>
    <row r="240" spans="1:14 16384:16384" s="210" customFormat="1" ht="39.950000000000003" customHeight="1" x14ac:dyDescent="0.6">
      <c r="A240" s="202">
        <f t="shared" si="4"/>
        <v>225</v>
      </c>
      <c r="B240" s="203" t="s">
        <v>1936</v>
      </c>
      <c r="C240" s="244"/>
      <c r="D240" s="204" t="s">
        <v>37</v>
      </c>
      <c r="E240" s="242"/>
      <c r="F240" s="204" t="s">
        <v>1562</v>
      </c>
      <c r="G240" s="205"/>
      <c r="H240" s="206"/>
      <c r="I240" s="205"/>
      <c r="J240" s="207" t="s">
        <v>45</v>
      </c>
      <c r="K240" s="207">
        <f>VLOOKUP(J240,สรุปที่เข้าร่วม!B:D,3,0)</f>
        <v>5</v>
      </c>
      <c r="L240" s="207" t="s">
        <v>21</v>
      </c>
      <c r="M240" s="208">
        <f>VLOOKUP(F240,school!F:G,2,0)</f>
        <v>7</v>
      </c>
      <c r="N240" s="209" t="str">
        <f>VLOOKUP(F240,school!F:H,3,0)</f>
        <v>กลุ่ม 1</v>
      </c>
    </row>
    <row r="241" spans="1:14" s="210" customFormat="1" ht="39.950000000000003" customHeight="1" x14ac:dyDescent="0.6">
      <c r="A241" s="202">
        <f t="shared" si="4"/>
        <v>226</v>
      </c>
      <c r="B241" s="203" t="s">
        <v>1937</v>
      </c>
      <c r="C241" s="244"/>
      <c r="D241" s="204" t="s">
        <v>37</v>
      </c>
      <c r="E241" s="242"/>
      <c r="F241" s="204" t="s">
        <v>1562</v>
      </c>
      <c r="G241" s="205"/>
      <c r="H241" s="206"/>
      <c r="I241" s="205"/>
      <c r="J241" s="207" t="s">
        <v>45</v>
      </c>
      <c r="K241" s="207">
        <f>VLOOKUP(J241,สรุปที่เข้าร่วม!B:D,3,0)</f>
        <v>5</v>
      </c>
      <c r="L241" s="207" t="s">
        <v>21</v>
      </c>
      <c r="M241" s="208">
        <f>VLOOKUP(F241,school!F:G,2,0)</f>
        <v>7</v>
      </c>
      <c r="N241" s="209" t="str">
        <f>VLOOKUP(F241,school!F:H,3,0)</f>
        <v>กลุ่ม 1</v>
      </c>
    </row>
    <row r="242" spans="1:14" s="210" customFormat="1" ht="39.950000000000003" customHeight="1" x14ac:dyDescent="0.6">
      <c r="A242" s="202">
        <f t="shared" si="4"/>
        <v>227</v>
      </c>
      <c r="B242" s="203" t="s">
        <v>1938</v>
      </c>
      <c r="C242" s="244"/>
      <c r="D242" s="204" t="s">
        <v>37</v>
      </c>
      <c r="E242" s="242"/>
      <c r="F242" s="204" t="s">
        <v>1562</v>
      </c>
      <c r="G242" s="205"/>
      <c r="H242" s="206"/>
      <c r="I242" s="205"/>
      <c r="J242" s="207" t="s">
        <v>45</v>
      </c>
      <c r="K242" s="207">
        <f>VLOOKUP(J242,สรุปที่เข้าร่วม!B:D,3,0)</f>
        <v>5</v>
      </c>
      <c r="L242" s="207" t="s">
        <v>21</v>
      </c>
      <c r="M242" s="208">
        <f>VLOOKUP(F242,school!F:G,2,0)</f>
        <v>7</v>
      </c>
      <c r="N242" s="209" t="str">
        <f>VLOOKUP(F242,school!F:H,3,0)</f>
        <v>กลุ่ม 1</v>
      </c>
    </row>
    <row r="243" spans="1:14" s="210" customFormat="1" ht="39.950000000000003" customHeight="1" x14ac:dyDescent="0.6">
      <c r="A243" s="202">
        <f t="shared" si="4"/>
        <v>228</v>
      </c>
      <c r="B243" s="203" t="s">
        <v>1939</v>
      </c>
      <c r="C243" s="244"/>
      <c r="D243" s="204" t="s">
        <v>37</v>
      </c>
      <c r="E243" s="242"/>
      <c r="F243" s="204" t="s">
        <v>1562</v>
      </c>
      <c r="G243" s="205"/>
      <c r="H243" s="206"/>
      <c r="I243" s="205"/>
      <c r="J243" s="207" t="s">
        <v>45</v>
      </c>
      <c r="K243" s="207">
        <f>VLOOKUP(J243,สรุปที่เข้าร่วม!B:D,3,0)</f>
        <v>5</v>
      </c>
      <c r="L243" s="207" t="s">
        <v>21</v>
      </c>
      <c r="M243" s="208">
        <f>VLOOKUP(F243,school!F:G,2,0)</f>
        <v>7</v>
      </c>
      <c r="N243" s="209" t="str">
        <f>VLOOKUP(F243,school!F:H,3,0)</f>
        <v>กลุ่ม 1</v>
      </c>
    </row>
    <row r="244" spans="1:14" s="210" customFormat="1" ht="39.950000000000003" customHeight="1" x14ac:dyDescent="0.6">
      <c r="A244" s="202">
        <f t="shared" si="4"/>
        <v>229</v>
      </c>
      <c r="B244" s="203" t="s">
        <v>1948</v>
      </c>
      <c r="C244" s="244"/>
      <c r="D244" s="204" t="s">
        <v>37</v>
      </c>
      <c r="E244" s="242"/>
      <c r="F244" s="267" t="s">
        <v>1570</v>
      </c>
      <c r="G244" s="205"/>
      <c r="H244" s="206"/>
      <c r="I244" s="205"/>
      <c r="J244" s="207" t="s">
        <v>45</v>
      </c>
      <c r="K244" s="207">
        <f>VLOOKUP(J244,สรุปที่เข้าร่วม!B:D,3,0)</f>
        <v>5</v>
      </c>
      <c r="L244" s="207" t="s">
        <v>21</v>
      </c>
      <c r="M244" s="208">
        <f>VLOOKUP(F244,school!F:G,2,0)</f>
        <v>10</v>
      </c>
      <c r="N244" s="209" t="str">
        <f>VLOOKUP(F244,school!F:H,3,0)</f>
        <v>กลุ่ม 1</v>
      </c>
    </row>
    <row r="245" spans="1:14" s="210" customFormat="1" ht="39.950000000000003" customHeight="1" x14ac:dyDescent="0.6">
      <c r="A245" s="202">
        <f t="shared" si="4"/>
        <v>230</v>
      </c>
      <c r="B245" s="203" t="s">
        <v>1949</v>
      </c>
      <c r="C245" s="244"/>
      <c r="D245" s="204" t="s">
        <v>37</v>
      </c>
      <c r="E245" s="242"/>
      <c r="F245" s="267" t="s">
        <v>1570</v>
      </c>
      <c r="G245" s="205"/>
      <c r="H245" s="206"/>
      <c r="I245" s="205"/>
      <c r="J245" s="207" t="s">
        <v>45</v>
      </c>
      <c r="K245" s="207">
        <f>VLOOKUP(J245,สรุปที่เข้าร่วม!B:D,3,0)</f>
        <v>5</v>
      </c>
      <c r="L245" s="207" t="s">
        <v>21</v>
      </c>
      <c r="M245" s="208">
        <f>VLOOKUP(F245,school!F:G,2,0)</f>
        <v>10</v>
      </c>
      <c r="N245" s="209" t="str">
        <f>VLOOKUP(F245,school!F:H,3,0)</f>
        <v>กลุ่ม 1</v>
      </c>
    </row>
    <row r="246" spans="1:14" s="210" customFormat="1" ht="39.950000000000003" customHeight="1" x14ac:dyDescent="0.6">
      <c r="A246" s="202">
        <f t="shared" si="4"/>
        <v>231</v>
      </c>
      <c r="B246" s="203" t="s">
        <v>1950</v>
      </c>
      <c r="C246" s="244"/>
      <c r="D246" s="204" t="s">
        <v>37</v>
      </c>
      <c r="E246" s="242"/>
      <c r="F246" s="267" t="s">
        <v>1570</v>
      </c>
      <c r="G246" s="205"/>
      <c r="H246" s="206"/>
      <c r="I246" s="205"/>
      <c r="J246" s="207" t="s">
        <v>45</v>
      </c>
      <c r="K246" s="207">
        <f>VLOOKUP(J246,สรุปที่เข้าร่วม!B:D,3,0)</f>
        <v>5</v>
      </c>
      <c r="L246" s="207" t="s">
        <v>21</v>
      </c>
      <c r="M246" s="208">
        <f>VLOOKUP(F246,school!F:G,2,0)</f>
        <v>10</v>
      </c>
      <c r="N246" s="209" t="str">
        <f>VLOOKUP(F246,school!F:H,3,0)</f>
        <v>กลุ่ม 1</v>
      </c>
    </row>
    <row r="247" spans="1:14" s="210" customFormat="1" ht="39.950000000000003" customHeight="1" x14ac:dyDescent="0.6">
      <c r="A247" s="202">
        <f t="shared" si="4"/>
        <v>232</v>
      </c>
      <c r="B247" s="203" t="s">
        <v>1141</v>
      </c>
      <c r="C247" s="244"/>
      <c r="D247" s="204" t="s">
        <v>37</v>
      </c>
      <c r="E247" s="242">
        <f>VLOOKUP(D247,สรุปที่เข้าร่วม!H:I,2,0)</f>
        <v>3</v>
      </c>
      <c r="F247" s="204" t="s">
        <v>1573</v>
      </c>
      <c r="G247" s="205"/>
      <c r="H247" s="206" t="s">
        <v>1142</v>
      </c>
      <c r="I247" s="205"/>
      <c r="J247" s="207" t="s">
        <v>45</v>
      </c>
      <c r="K247" s="207">
        <f>VLOOKUP(J247,สรุปที่เข้าร่วม!B:D,3,0)</f>
        <v>5</v>
      </c>
      <c r="L247" s="207" t="s">
        <v>21</v>
      </c>
      <c r="M247" s="208">
        <f>VLOOKUP(F247,school!F:G,2,0)</f>
        <v>11</v>
      </c>
      <c r="N247" s="209" t="str">
        <f>VLOOKUP(F247,school!F:H,3,0)</f>
        <v>กลุ่ม 2</v>
      </c>
    </row>
    <row r="248" spans="1:14" s="210" customFormat="1" ht="39.950000000000003" customHeight="1" x14ac:dyDescent="0.6">
      <c r="A248" s="202">
        <f t="shared" si="4"/>
        <v>233</v>
      </c>
      <c r="B248" s="203" t="s">
        <v>1753</v>
      </c>
      <c r="C248" s="244"/>
      <c r="D248" s="204" t="s">
        <v>37</v>
      </c>
      <c r="E248" s="242">
        <f>VLOOKUP(D248,สรุปที่เข้าร่วม!H:I,2,0)</f>
        <v>3</v>
      </c>
      <c r="F248" s="204" t="s">
        <v>1573</v>
      </c>
      <c r="G248" s="205"/>
      <c r="H248" s="206" t="s">
        <v>1216</v>
      </c>
      <c r="I248" s="205"/>
      <c r="J248" s="207" t="s">
        <v>45</v>
      </c>
      <c r="K248" s="207">
        <f>VLOOKUP(J248,สรุปที่เข้าร่วม!B:D,3,0)</f>
        <v>5</v>
      </c>
      <c r="L248" s="207" t="s">
        <v>21</v>
      </c>
      <c r="M248" s="208">
        <f>VLOOKUP(F248,school!F:G,2,0)</f>
        <v>11</v>
      </c>
      <c r="N248" s="209" t="str">
        <f>VLOOKUP(F248,school!F:H,3,0)</f>
        <v>กลุ่ม 2</v>
      </c>
    </row>
    <row r="249" spans="1:14" s="210" customFormat="1" ht="39.950000000000003" customHeight="1" x14ac:dyDescent="0.6">
      <c r="A249" s="202">
        <f t="shared" si="4"/>
        <v>234</v>
      </c>
      <c r="B249" s="203" t="s">
        <v>1191</v>
      </c>
      <c r="C249" s="241"/>
      <c r="D249" s="204" t="s">
        <v>37</v>
      </c>
      <c r="E249" s="242">
        <f>VLOOKUP(D249,สรุปที่เข้าร่วม!H:I,2,0)</f>
        <v>3</v>
      </c>
      <c r="F249" s="204" t="s">
        <v>1576</v>
      </c>
      <c r="G249" s="205"/>
      <c r="H249" s="206" t="s">
        <v>1192</v>
      </c>
      <c r="I249" s="205"/>
      <c r="J249" s="207" t="s">
        <v>45</v>
      </c>
      <c r="K249" s="207">
        <f>VLOOKUP(J249,สรุปที่เข้าร่วม!B:D,3,0)</f>
        <v>5</v>
      </c>
      <c r="L249" s="207" t="s">
        <v>21</v>
      </c>
      <c r="M249" s="208">
        <f>VLOOKUP(F249,school!F:G,2,0)</f>
        <v>12</v>
      </c>
      <c r="N249" s="209" t="str">
        <f>VLOOKUP(F249,school!F:H,3,0)</f>
        <v>กลุ่ม 2</v>
      </c>
    </row>
    <row r="250" spans="1:14" s="210" customFormat="1" ht="39.950000000000003" customHeight="1" x14ac:dyDescent="0.6">
      <c r="A250" s="202">
        <f t="shared" si="4"/>
        <v>235</v>
      </c>
      <c r="B250" s="203" t="s">
        <v>1754</v>
      </c>
      <c r="C250" s="244"/>
      <c r="D250" s="204" t="s">
        <v>37</v>
      </c>
      <c r="E250" s="242">
        <f>VLOOKUP(D250,สรุปที่เข้าร่วม!H:I,2,0)</f>
        <v>3</v>
      </c>
      <c r="F250" s="204" t="s">
        <v>1576</v>
      </c>
      <c r="G250" s="205"/>
      <c r="H250" s="206" t="s">
        <v>1220</v>
      </c>
      <c r="I250" s="205"/>
      <c r="J250" s="207" t="s">
        <v>45</v>
      </c>
      <c r="K250" s="207">
        <f>VLOOKUP(J250,สรุปที่เข้าร่วม!B:D,3,0)</f>
        <v>5</v>
      </c>
      <c r="L250" s="207" t="s">
        <v>21</v>
      </c>
      <c r="M250" s="208">
        <f>VLOOKUP(F250,school!F:G,2,0)</f>
        <v>12</v>
      </c>
      <c r="N250" s="209" t="str">
        <f>VLOOKUP(F250,school!F:H,3,0)</f>
        <v>กลุ่ม 2</v>
      </c>
    </row>
    <row r="251" spans="1:14" s="210" customFormat="1" ht="39.950000000000003" customHeight="1" x14ac:dyDescent="0.6">
      <c r="A251" s="202">
        <f t="shared" si="4"/>
        <v>236</v>
      </c>
      <c r="B251" s="203" t="s">
        <v>1232</v>
      </c>
      <c r="C251" s="241" t="s">
        <v>35</v>
      </c>
      <c r="D251" s="204" t="s">
        <v>37</v>
      </c>
      <c r="E251" s="242">
        <f>VLOOKUP(D251,สรุปที่เข้าร่วม!H:I,2,0)</f>
        <v>3</v>
      </c>
      <c r="F251" s="204" t="s">
        <v>1576</v>
      </c>
      <c r="G251" s="205"/>
      <c r="H251" s="206" t="s">
        <v>1233</v>
      </c>
      <c r="I251" s="205"/>
      <c r="J251" s="207" t="s">
        <v>45</v>
      </c>
      <c r="K251" s="207">
        <f>VLOOKUP(J251,สรุปที่เข้าร่วม!B:D,3,0)</f>
        <v>5</v>
      </c>
      <c r="L251" s="207" t="s">
        <v>21</v>
      </c>
      <c r="M251" s="208">
        <f>VLOOKUP(F251,school!F:G,2,0)</f>
        <v>12</v>
      </c>
      <c r="N251" s="209" t="str">
        <f>VLOOKUP(F251,school!F:H,3,0)</f>
        <v>กลุ่ม 2</v>
      </c>
    </row>
    <row r="252" spans="1:14" s="210" customFormat="1" ht="39.950000000000003" customHeight="1" x14ac:dyDescent="0.6">
      <c r="A252" s="202">
        <f t="shared" si="4"/>
        <v>237</v>
      </c>
      <c r="B252" s="203" t="s">
        <v>1755</v>
      </c>
      <c r="C252" s="244"/>
      <c r="D252" s="204" t="s">
        <v>37</v>
      </c>
      <c r="E252" s="242">
        <f>VLOOKUP(D252,สรุปที่เข้าร่วม!H:I,2,0)</f>
        <v>3</v>
      </c>
      <c r="F252" s="204" t="s">
        <v>1585</v>
      </c>
      <c r="G252" s="205"/>
      <c r="H252" s="206" t="s">
        <v>773</v>
      </c>
      <c r="I252" s="205"/>
      <c r="J252" s="207" t="s">
        <v>45</v>
      </c>
      <c r="K252" s="207">
        <f>VLOOKUP(J252,สรุปที่เข้าร่วม!B:D,3,0)</f>
        <v>5</v>
      </c>
      <c r="L252" s="207" t="s">
        <v>21</v>
      </c>
      <c r="M252" s="208">
        <f>VLOOKUP(F252,school!F:G,2,0)</f>
        <v>15</v>
      </c>
      <c r="N252" s="209" t="str">
        <f>VLOOKUP(F252,school!F:H,3,0)</f>
        <v>กลุ่ม 2</v>
      </c>
    </row>
    <row r="253" spans="1:14" s="210" customFormat="1" ht="39.950000000000003" customHeight="1" x14ac:dyDescent="0.6">
      <c r="A253" s="202">
        <f t="shared" si="4"/>
        <v>238</v>
      </c>
      <c r="B253" s="203" t="s">
        <v>1756</v>
      </c>
      <c r="C253" s="244"/>
      <c r="D253" s="204" t="s">
        <v>37</v>
      </c>
      <c r="E253" s="242">
        <f>VLOOKUP(D253,สรุปที่เข้าร่วม!H:I,2,0)</f>
        <v>3</v>
      </c>
      <c r="F253" s="204" t="s">
        <v>1585</v>
      </c>
      <c r="G253" s="205"/>
      <c r="H253" s="206" t="s">
        <v>859</v>
      </c>
      <c r="I253" s="205"/>
      <c r="J253" s="207" t="s">
        <v>45</v>
      </c>
      <c r="K253" s="207">
        <f>VLOOKUP(J253,สรุปที่เข้าร่วม!B:D,3,0)</f>
        <v>5</v>
      </c>
      <c r="L253" s="207" t="s">
        <v>21</v>
      </c>
      <c r="M253" s="208">
        <f>VLOOKUP(F253,school!F:G,2,0)</f>
        <v>15</v>
      </c>
      <c r="N253" s="209" t="str">
        <f>VLOOKUP(F253,school!F:H,3,0)</f>
        <v>กลุ่ม 2</v>
      </c>
    </row>
    <row r="254" spans="1:14" s="210" customFormat="1" ht="39.950000000000003" customHeight="1" x14ac:dyDescent="0.6">
      <c r="A254" s="202">
        <f t="shared" si="4"/>
        <v>239</v>
      </c>
      <c r="B254" s="203" t="s">
        <v>1035</v>
      </c>
      <c r="C254" s="241" t="s">
        <v>35</v>
      </c>
      <c r="D254" s="204" t="s">
        <v>37</v>
      </c>
      <c r="E254" s="242">
        <f>VLOOKUP(D254,สรุปที่เข้าร่วม!H:I,2,0)</f>
        <v>3</v>
      </c>
      <c r="F254" s="204" t="s">
        <v>1585</v>
      </c>
      <c r="G254" s="205"/>
      <c r="H254" s="245">
        <v>858203386</v>
      </c>
      <c r="I254" s="205"/>
      <c r="J254" s="207" t="s">
        <v>45</v>
      </c>
      <c r="K254" s="207">
        <f>VLOOKUP(J254,สรุปที่เข้าร่วม!B:D,3,0)</f>
        <v>5</v>
      </c>
      <c r="L254" s="207" t="s">
        <v>21</v>
      </c>
      <c r="M254" s="208">
        <f>VLOOKUP(F254,school!F:G,2,0)</f>
        <v>15</v>
      </c>
      <c r="N254" s="209" t="str">
        <f>VLOOKUP(F254,school!F:H,3,0)</f>
        <v>กลุ่ม 2</v>
      </c>
    </row>
    <row r="255" spans="1:14" s="210" customFormat="1" ht="39.950000000000003" customHeight="1" x14ac:dyDescent="0.6">
      <c r="A255" s="202">
        <f t="shared" si="4"/>
        <v>240</v>
      </c>
      <c r="B255" s="203" t="s">
        <v>333</v>
      </c>
      <c r="C255" s="241" t="s">
        <v>35</v>
      </c>
      <c r="D255" s="204" t="s">
        <v>37</v>
      </c>
      <c r="E255" s="242">
        <f>VLOOKUP(D255,สรุปที่เข้าร่วม!H:I,2,0)</f>
        <v>3</v>
      </c>
      <c r="F255" s="204" t="s">
        <v>1603</v>
      </c>
      <c r="G255" s="205"/>
      <c r="H255" s="245">
        <v>610492303</v>
      </c>
      <c r="I255" s="205"/>
      <c r="J255" s="207" t="s">
        <v>45</v>
      </c>
      <c r="K255" s="207">
        <f>VLOOKUP(J255,สรุปที่เข้าร่วม!B:D,3,0)</f>
        <v>5</v>
      </c>
      <c r="L255" s="207" t="s">
        <v>21</v>
      </c>
      <c r="M255" s="208">
        <f>VLOOKUP(F255,school!F:G,2,0)</f>
        <v>21</v>
      </c>
      <c r="N255" s="209" t="str">
        <f>VLOOKUP(F255,school!F:H,3,0)</f>
        <v>กลุ่ม 2</v>
      </c>
    </row>
    <row r="256" spans="1:14" s="210" customFormat="1" ht="39.950000000000003" customHeight="1" x14ac:dyDescent="0.6">
      <c r="A256" s="202">
        <f t="shared" si="4"/>
        <v>241</v>
      </c>
      <c r="B256" s="203" t="s">
        <v>1047</v>
      </c>
      <c r="C256" s="241" t="s">
        <v>35</v>
      </c>
      <c r="D256" s="204" t="s">
        <v>37</v>
      </c>
      <c r="E256" s="242">
        <f>VLOOKUP(D256,สรุปที่เข้าร่วม!H:I,2,0)</f>
        <v>3</v>
      </c>
      <c r="F256" s="204" t="s">
        <v>1606</v>
      </c>
      <c r="G256" s="205"/>
      <c r="H256" s="206" t="s">
        <v>1048</v>
      </c>
      <c r="I256" s="205"/>
      <c r="J256" s="207" t="s">
        <v>45</v>
      </c>
      <c r="K256" s="207">
        <f>VLOOKUP(J256,สรุปที่เข้าร่วม!B:D,3,0)</f>
        <v>5</v>
      </c>
      <c r="L256" s="207" t="s">
        <v>21</v>
      </c>
      <c r="M256" s="208">
        <f>VLOOKUP(F256,school!F:G,2,0)</f>
        <v>22</v>
      </c>
      <c r="N256" s="209" t="str">
        <f>VLOOKUP(F256,school!F:H,3,0)</f>
        <v>กลุ่ม 2</v>
      </c>
    </row>
    <row r="257" spans="1:14" s="210" customFormat="1" ht="39.950000000000003" customHeight="1" x14ac:dyDescent="0.6">
      <c r="A257" s="202">
        <f t="shared" si="4"/>
        <v>242</v>
      </c>
      <c r="B257" s="203" t="s">
        <v>236</v>
      </c>
      <c r="C257" s="244"/>
      <c r="D257" s="204" t="s">
        <v>37</v>
      </c>
      <c r="E257" s="242">
        <f>VLOOKUP(D257,สรุปที่เข้าร่วม!H:I,2,0)</f>
        <v>3</v>
      </c>
      <c r="F257" s="204" t="s">
        <v>1615</v>
      </c>
      <c r="G257" s="205"/>
      <c r="H257" s="206" t="s">
        <v>237</v>
      </c>
      <c r="I257" s="205"/>
      <c r="J257" s="207" t="s">
        <v>45</v>
      </c>
      <c r="K257" s="207">
        <f>VLOOKUP(J257,สรุปที่เข้าร่วม!B:D,3,0)</f>
        <v>5</v>
      </c>
      <c r="L257" s="207" t="s">
        <v>21</v>
      </c>
      <c r="M257" s="208">
        <f>VLOOKUP(F257,school!F:G,2,0)</f>
        <v>25</v>
      </c>
      <c r="N257" s="209" t="str">
        <f>VLOOKUP(F257,school!F:H,3,0)</f>
        <v>กลุ่ม 3</v>
      </c>
    </row>
    <row r="258" spans="1:14" s="210" customFormat="1" ht="39.950000000000003" customHeight="1" x14ac:dyDescent="0.6">
      <c r="A258" s="202">
        <f t="shared" si="4"/>
        <v>243</v>
      </c>
      <c r="B258" s="203" t="s">
        <v>179</v>
      </c>
      <c r="C258" s="241" t="s">
        <v>35</v>
      </c>
      <c r="D258" s="204" t="s">
        <v>37</v>
      </c>
      <c r="E258" s="242">
        <f>VLOOKUP(D258,สรุปที่เข้าร่วม!H:I,2,0)</f>
        <v>3</v>
      </c>
      <c r="F258" s="204" t="s">
        <v>1618</v>
      </c>
      <c r="G258" s="205"/>
      <c r="H258" s="206" t="s">
        <v>180</v>
      </c>
      <c r="I258" s="205"/>
      <c r="J258" s="207" t="s">
        <v>45</v>
      </c>
      <c r="K258" s="207">
        <f>VLOOKUP(J258,สรุปที่เข้าร่วม!B:D,3,0)</f>
        <v>5</v>
      </c>
      <c r="L258" s="207" t="s">
        <v>21</v>
      </c>
      <c r="M258" s="208">
        <f>VLOOKUP(F258,school!F:G,2,0)</f>
        <v>26</v>
      </c>
      <c r="N258" s="209" t="str">
        <f>VLOOKUP(F258,school!F:H,3,0)</f>
        <v>กลุ่ม 3</v>
      </c>
    </row>
    <row r="259" spans="1:14" s="210" customFormat="1" ht="39.950000000000003" customHeight="1" x14ac:dyDescent="0.6">
      <c r="A259" s="202">
        <f t="shared" si="4"/>
        <v>244</v>
      </c>
      <c r="B259" s="203" t="s">
        <v>295</v>
      </c>
      <c r="C259" s="244"/>
      <c r="D259" s="204" t="s">
        <v>37</v>
      </c>
      <c r="E259" s="242">
        <f>VLOOKUP(D259,สรุปที่เข้าร่วม!H:I,2,0)</f>
        <v>3</v>
      </c>
      <c r="F259" s="204" t="s">
        <v>1621</v>
      </c>
      <c r="G259" s="205"/>
      <c r="H259" s="245">
        <v>991132354</v>
      </c>
      <c r="I259" s="205"/>
      <c r="J259" s="207" t="s">
        <v>45</v>
      </c>
      <c r="K259" s="207">
        <f>VLOOKUP(J259,สรุปที่เข้าร่วม!B:D,3,0)</f>
        <v>5</v>
      </c>
      <c r="L259" s="207" t="s">
        <v>21</v>
      </c>
      <c r="M259" s="208">
        <f>VLOOKUP(F259,school!F:G,2,0)</f>
        <v>27</v>
      </c>
      <c r="N259" s="209" t="str">
        <f>VLOOKUP(F259,school!F:H,3,0)</f>
        <v>กลุ่ม 3</v>
      </c>
    </row>
    <row r="260" spans="1:14" s="210" customFormat="1" ht="39.950000000000003" customHeight="1" x14ac:dyDescent="0.6">
      <c r="A260" s="202">
        <f t="shared" si="4"/>
        <v>245</v>
      </c>
      <c r="B260" s="203" t="s">
        <v>118</v>
      </c>
      <c r="C260" s="244"/>
      <c r="D260" s="204" t="s">
        <v>37</v>
      </c>
      <c r="E260" s="242">
        <f>VLOOKUP(D260,สรุปที่เข้าร่วม!H:I,2,0)</f>
        <v>3</v>
      </c>
      <c r="F260" s="204" t="s">
        <v>1624</v>
      </c>
      <c r="G260" s="205"/>
      <c r="H260" s="206" t="s">
        <v>119</v>
      </c>
      <c r="I260" s="205"/>
      <c r="J260" s="207" t="s">
        <v>45</v>
      </c>
      <c r="K260" s="207">
        <f>VLOOKUP(J260,สรุปที่เข้าร่วม!B:D,3,0)</f>
        <v>5</v>
      </c>
      <c r="L260" s="207" t="s">
        <v>21</v>
      </c>
      <c r="M260" s="208">
        <f>VLOOKUP(F260,school!F:G,2,0)</f>
        <v>28</v>
      </c>
      <c r="N260" s="209" t="str">
        <f>VLOOKUP(F260,school!F:H,3,0)</f>
        <v>กลุ่ม 3</v>
      </c>
    </row>
    <row r="261" spans="1:14" s="210" customFormat="1" ht="39.950000000000003" customHeight="1" x14ac:dyDescent="0.6">
      <c r="A261" s="202">
        <f t="shared" si="4"/>
        <v>246</v>
      </c>
      <c r="B261" s="203" t="s">
        <v>129</v>
      </c>
      <c r="C261" s="241" t="s">
        <v>130</v>
      </c>
      <c r="D261" s="204" t="s">
        <v>37</v>
      </c>
      <c r="E261" s="242">
        <f>VLOOKUP(D261,สรุปที่เข้าร่วม!H:I,2,0)</f>
        <v>3</v>
      </c>
      <c r="F261" s="204" t="s">
        <v>1630</v>
      </c>
      <c r="G261" s="205"/>
      <c r="H261" s="206" t="s">
        <v>131</v>
      </c>
      <c r="I261" s="205"/>
      <c r="J261" s="207" t="s">
        <v>45</v>
      </c>
      <c r="K261" s="207">
        <f>VLOOKUP(J261,สรุปที่เข้าร่วม!B:D,3,0)</f>
        <v>5</v>
      </c>
      <c r="L261" s="207" t="s">
        <v>21</v>
      </c>
      <c r="M261" s="208">
        <f>VLOOKUP(F261,school!F:G,2,0)</f>
        <v>30</v>
      </c>
      <c r="N261" s="209" t="str">
        <f>VLOOKUP(F261,school!F:H,3,0)</f>
        <v>กลุ่ม 3</v>
      </c>
    </row>
    <row r="262" spans="1:14" s="210" customFormat="1" ht="39.950000000000003" customHeight="1" x14ac:dyDescent="0.6">
      <c r="A262" s="202">
        <f t="shared" si="4"/>
        <v>247</v>
      </c>
      <c r="B262" s="203" t="s">
        <v>187</v>
      </c>
      <c r="C262" s="244"/>
      <c r="D262" s="204" t="s">
        <v>37</v>
      </c>
      <c r="E262" s="242">
        <f>VLOOKUP(D262,สรุปที่เข้าร่วม!H:I,2,0)</f>
        <v>3</v>
      </c>
      <c r="F262" s="204" t="s">
        <v>1630</v>
      </c>
      <c r="G262" s="205"/>
      <c r="H262" s="206" t="s">
        <v>188</v>
      </c>
      <c r="I262" s="205"/>
      <c r="J262" s="207" t="s">
        <v>45</v>
      </c>
      <c r="K262" s="207">
        <f>VLOOKUP(J262,สรุปที่เข้าร่วม!B:D,3,0)</f>
        <v>5</v>
      </c>
      <c r="L262" s="207" t="s">
        <v>21</v>
      </c>
      <c r="M262" s="208">
        <f>VLOOKUP(F262,school!F:G,2,0)</f>
        <v>30</v>
      </c>
      <c r="N262" s="209" t="str">
        <f>VLOOKUP(F262,school!F:H,3,0)</f>
        <v>กลุ่ม 3</v>
      </c>
    </row>
    <row r="263" spans="1:14" s="210" customFormat="1" ht="39.950000000000003" customHeight="1" x14ac:dyDescent="0.6">
      <c r="A263" s="202">
        <f t="shared" si="4"/>
        <v>248</v>
      </c>
      <c r="B263" s="203" t="s">
        <v>1852</v>
      </c>
      <c r="C263" s="244"/>
      <c r="D263" s="204" t="s">
        <v>37</v>
      </c>
      <c r="E263" s="242"/>
      <c r="F263" s="204" t="s">
        <v>1633</v>
      </c>
      <c r="G263" s="205"/>
      <c r="H263" s="206"/>
      <c r="I263" s="205"/>
      <c r="J263" s="207" t="s">
        <v>45</v>
      </c>
      <c r="K263" s="207">
        <f>VLOOKUP(J263,สรุปที่เข้าร่วม!B:D,3,0)</f>
        <v>5</v>
      </c>
      <c r="L263" s="207" t="s">
        <v>21</v>
      </c>
      <c r="M263" s="208">
        <f>VLOOKUP(F263,school!F:G,2,0)</f>
        <v>31</v>
      </c>
      <c r="N263" s="209" t="str">
        <f>VLOOKUP(F263,school!F:H,3,0)</f>
        <v>กลุ่ม 3</v>
      </c>
    </row>
    <row r="264" spans="1:14" s="210" customFormat="1" ht="39.950000000000003" customHeight="1" x14ac:dyDescent="0.6">
      <c r="A264" s="202">
        <f t="shared" si="4"/>
        <v>249</v>
      </c>
      <c r="B264" s="203" t="s">
        <v>144</v>
      </c>
      <c r="C264" s="244"/>
      <c r="D264" s="204" t="s">
        <v>37</v>
      </c>
      <c r="E264" s="242">
        <f>VLOOKUP(D264,สรุปที่เข้าร่วม!H:I,2,0)</f>
        <v>3</v>
      </c>
      <c r="F264" s="204" t="s">
        <v>1639</v>
      </c>
      <c r="G264" s="205"/>
      <c r="H264" s="206" t="s">
        <v>145</v>
      </c>
      <c r="I264" s="205"/>
      <c r="J264" s="207" t="s">
        <v>45</v>
      </c>
      <c r="K264" s="207">
        <f>VLOOKUP(J264,สรุปที่เข้าร่วม!B:D,3,0)</f>
        <v>5</v>
      </c>
      <c r="L264" s="207" t="s">
        <v>21</v>
      </c>
      <c r="M264" s="208">
        <f>VLOOKUP(F264,school!F:G,2,0)</f>
        <v>33</v>
      </c>
      <c r="N264" s="209" t="str">
        <f>VLOOKUP(F264,school!F:H,3,0)</f>
        <v>กลุ่ม 3</v>
      </c>
    </row>
    <row r="265" spans="1:14" s="210" customFormat="1" ht="39.950000000000003" customHeight="1" x14ac:dyDescent="0.6">
      <c r="A265" s="202">
        <f t="shared" si="4"/>
        <v>250</v>
      </c>
      <c r="B265" s="203" t="s">
        <v>151</v>
      </c>
      <c r="C265" s="244"/>
      <c r="D265" s="204" t="s">
        <v>37</v>
      </c>
      <c r="E265" s="242">
        <f>VLOOKUP(D265,สรุปที่เข้าร่วม!H:I,2,0)</f>
        <v>3</v>
      </c>
      <c r="F265" s="204" t="s">
        <v>1639</v>
      </c>
      <c r="G265" s="205"/>
      <c r="H265" s="206" t="s">
        <v>152</v>
      </c>
      <c r="I265" s="205"/>
      <c r="J265" s="207" t="s">
        <v>45</v>
      </c>
      <c r="K265" s="207">
        <f>VLOOKUP(J265,สรุปที่เข้าร่วม!B:D,3,0)</f>
        <v>5</v>
      </c>
      <c r="L265" s="207" t="s">
        <v>21</v>
      </c>
      <c r="M265" s="208">
        <f>VLOOKUP(F265,school!F:G,2,0)</f>
        <v>33</v>
      </c>
      <c r="N265" s="209" t="str">
        <f>VLOOKUP(F265,school!F:H,3,0)</f>
        <v>กลุ่ม 3</v>
      </c>
    </row>
    <row r="266" spans="1:14" s="210" customFormat="1" ht="39.950000000000003" customHeight="1" x14ac:dyDescent="0.6">
      <c r="A266" s="202">
        <f t="shared" si="4"/>
        <v>251</v>
      </c>
      <c r="B266" s="203" t="s">
        <v>1818</v>
      </c>
      <c r="C266" s="244"/>
      <c r="D266" s="204" t="s">
        <v>37</v>
      </c>
      <c r="E266" s="242"/>
      <c r="F266" s="204" t="s">
        <v>1648</v>
      </c>
      <c r="G266" s="205"/>
      <c r="H266" s="206"/>
      <c r="I266" s="205"/>
      <c r="J266" s="207" t="s">
        <v>45</v>
      </c>
      <c r="K266" s="207">
        <f>VLOOKUP(J266,สรุปที่เข้าร่วม!B:D,3,0)</f>
        <v>5</v>
      </c>
      <c r="L266" s="207" t="s">
        <v>21</v>
      </c>
      <c r="M266" s="208">
        <f>VLOOKUP(F266,school!F:G,2,0)</f>
        <v>36</v>
      </c>
      <c r="N266" s="209" t="str">
        <f>VLOOKUP(F266,school!F:H,3,0)</f>
        <v>กลุ่ม 4</v>
      </c>
    </row>
    <row r="267" spans="1:14" s="210" customFormat="1" ht="39.950000000000003" customHeight="1" x14ac:dyDescent="0.6">
      <c r="A267" s="202">
        <f t="shared" si="4"/>
        <v>252</v>
      </c>
      <c r="B267" s="203" t="s">
        <v>1819</v>
      </c>
      <c r="C267" s="244"/>
      <c r="D267" s="204" t="s">
        <v>37</v>
      </c>
      <c r="E267" s="242"/>
      <c r="F267" s="204" t="s">
        <v>1648</v>
      </c>
      <c r="G267" s="205"/>
      <c r="H267" s="206"/>
      <c r="I267" s="205"/>
      <c r="J267" s="207" t="s">
        <v>45</v>
      </c>
      <c r="K267" s="207">
        <f>VLOOKUP(J267,สรุปที่เข้าร่วม!B:D,3,0)</f>
        <v>5</v>
      </c>
      <c r="L267" s="207" t="s">
        <v>21</v>
      </c>
      <c r="M267" s="208">
        <f>VLOOKUP(F267,school!F:G,2,0)</f>
        <v>36</v>
      </c>
      <c r="N267" s="209" t="str">
        <f>VLOOKUP(F267,school!F:H,3,0)</f>
        <v>กลุ่ม 4</v>
      </c>
    </row>
    <row r="268" spans="1:14" s="210" customFormat="1" ht="39.950000000000003" customHeight="1" x14ac:dyDescent="0.6">
      <c r="A268" s="202">
        <f t="shared" si="4"/>
        <v>253</v>
      </c>
      <c r="B268" s="203" t="s">
        <v>1820</v>
      </c>
      <c r="C268" s="244"/>
      <c r="D268" s="204" t="s">
        <v>37</v>
      </c>
      <c r="E268" s="242"/>
      <c r="F268" s="204" t="s">
        <v>1648</v>
      </c>
      <c r="G268" s="205"/>
      <c r="H268" s="206"/>
      <c r="I268" s="205"/>
      <c r="J268" s="207" t="s">
        <v>45</v>
      </c>
      <c r="K268" s="207">
        <f>VLOOKUP(J268,สรุปที่เข้าร่วม!B:D,3,0)</f>
        <v>5</v>
      </c>
      <c r="L268" s="207" t="s">
        <v>21</v>
      </c>
      <c r="M268" s="208">
        <f>VLOOKUP(F268,school!F:G,2,0)</f>
        <v>36</v>
      </c>
      <c r="N268" s="209" t="str">
        <f>VLOOKUP(F268,school!F:H,3,0)</f>
        <v>กลุ่ม 4</v>
      </c>
    </row>
    <row r="269" spans="1:14" s="210" customFormat="1" ht="39.950000000000003" customHeight="1" x14ac:dyDescent="0.6">
      <c r="A269" s="202">
        <f t="shared" si="4"/>
        <v>254</v>
      </c>
      <c r="B269" s="203" t="s">
        <v>1314</v>
      </c>
      <c r="C269" s="241"/>
      <c r="D269" s="204" t="s">
        <v>37</v>
      </c>
      <c r="E269" s="242">
        <f>VLOOKUP(D269,สรุปที่เข้าร่วม!H:I,2,0)</f>
        <v>3</v>
      </c>
      <c r="F269" s="204" t="s">
        <v>1651</v>
      </c>
      <c r="G269" s="205"/>
      <c r="H269" s="206" t="s">
        <v>1315</v>
      </c>
      <c r="I269" s="205"/>
      <c r="J269" s="207" t="s">
        <v>45</v>
      </c>
      <c r="K269" s="207">
        <f>VLOOKUP(J269,สรุปที่เข้าร่วม!B:D,3,0)</f>
        <v>5</v>
      </c>
      <c r="L269" s="207" t="s">
        <v>21</v>
      </c>
      <c r="M269" s="208">
        <f>VLOOKUP(F269,school!F:G,2,0)</f>
        <v>37</v>
      </c>
      <c r="N269" s="209" t="str">
        <f>VLOOKUP(F269,school!F:H,3,0)</f>
        <v>กลุ่ม 4</v>
      </c>
    </row>
    <row r="270" spans="1:14" s="210" customFormat="1" ht="39.950000000000003" customHeight="1" x14ac:dyDescent="0.6">
      <c r="A270" s="202">
        <f t="shared" si="4"/>
        <v>255</v>
      </c>
      <c r="B270" s="203" t="s">
        <v>1358</v>
      </c>
      <c r="C270" s="241" t="s">
        <v>35</v>
      </c>
      <c r="D270" s="204" t="s">
        <v>37</v>
      </c>
      <c r="E270" s="242">
        <f>VLOOKUP(D270,สรุปที่เข้าร่วม!H:I,2,0)</f>
        <v>3</v>
      </c>
      <c r="F270" s="204" t="s">
        <v>1654</v>
      </c>
      <c r="G270" s="205"/>
      <c r="H270" s="206" t="s">
        <v>1359</v>
      </c>
      <c r="I270" s="205"/>
      <c r="J270" s="207" t="s">
        <v>45</v>
      </c>
      <c r="K270" s="207">
        <f>VLOOKUP(J270,สรุปที่เข้าร่วม!B:D,3,0)</f>
        <v>5</v>
      </c>
      <c r="L270" s="207" t="s">
        <v>21</v>
      </c>
      <c r="M270" s="208">
        <f>VLOOKUP(F270,school!F:G,2,0)</f>
        <v>38</v>
      </c>
      <c r="N270" s="209" t="str">
        <f>VLOOKUP(F270,school!F:H,3,0)</f>
        <v>กลุ่ม 4</v>
      </c>
    </row>
    <row r="271" spans="1:14" s="210" customFormat="1" ht="39.950000000000003" customHeight="1" x14ac:dyDescent="0.6">
      <c r="A271" s="202">
        <f t="shared" si="4"/>
        <v>256</v>
      </c>
      <c r="B271" s="203" t="s">
        <v>1370</v>
      </c>
      <c r="C271" s="241"/>
      <c r="D271" s="204" t="s">
        <v>37</v>
      </c>
      <c r="E271" s="242">
        <f>VLOOKUP(D271,สรุปที่เข้าร่วม!H:I,2,0)</f>
        <v>3</v>
      </c>
      <c r="F271" s="204" t="s">
        <v>1654</v>
      </c>
      <c r="G271" s="205"/>
      <c r="H271" s="206" t="s">
        <v>1371</v>
      </c>
      <c r="I271" s="205"/>
      <c r="J271" s="207" t="s">
        <v>45</v>
      </c>
      <c r="K271" s="207">
        <f>VLOOKUP(J271,สรุปที่เข้าร่วม!B:D,3,0)</f>
        <v>5</v>
      </c>
      <c r="L271" s="207" t="s">
        <v>21</v>
      </c>
      <c r="M271" s="208">
        <f>VLOOKUP(F271,school!F:G,2,0)</f>
        <v>38</v>
      </c>
      <c r="N271" s="209" t="str">
        <f>VLOOKUP(F271,school!F:H,3,0)</f>
        <v>กลุ่ม 4</v>
      </c>
    </row>
    <row r="272" spans="1:14" s="210" customFormat="1" ht="39.950000000000003" customHeight="1" x14ac:dyDescent="0.6">
      <c r="A272" s="202">
        <f t="shared" si="4"/>
        <v>257</v>
      </c>
      <c r="B272" s="203" t="s">
        <v>1321</v>
      </c>
      <c r="C272" s="244"/>
      <c r="D272" s="204" t="s">
        <v>37</v>
      </c>
      <c r="E272" s="242">
        <f>VLOOKUP(D272,สรุปที่เข้าร่วม!H:I,2,0)</f>
        <v>3</v>
      </c>
      <c r="F272" s="204" t="s">
        <v>1657</v>
      </c>
      <c r="G272" s="205"/>
      <c r="H272" s="206" t="s">
        <v>1322</v>
      </c>
      <c r="I272" s="205"/>
      <c r="J272" s="207" t="s">
        <v>45</v>
      </c>
      <c r="K272" s="207">
        <f>VLOOKUP(J272,สรุปที่เข้าร่วม!B:D,3,0)</f>
        <v>5</v>
      </c>
      <c r="L272" s="207" t="s">
        <v>21</v>
      </c>
      <c r="M272" s="208">
        <f>VLOOKUP(F272,school!F:G,2,0)</f>
        <v>39</v>
      </c>
      <c r="N272" s="209" t="str">
        <f>VLOOKUP(F272,school!F:H,3,0)</f>
        <v>กลุ่ม 4</v>
      </c>
    </row>
    <row r="273" spans="1:14" s="210" customFormat="1" ht="39.950000000000003" customHeight="1" x14ac:dyDescent="0.6">
      <c r="A273" s="202">
        <f t="shared" si="4"/>
        <v>258</v>
      </c>
      <c r="B273" s="203" t="s">
        <v>1345</v>
      </c>
      <c r="C273" s="244"/>
      <c r="D273" s="204" t="s">
        <v>37</v>
      </c>
      <c r="E273" s="242">
        <f>VLOOKUP(D273,สรุปที่เข้าร่วม!H:I,2,0)</f>
        <v>3</v>
      </c>
      <c r="F273" s="204" t="s">
        <v>1660</v>
      </c>
      <c r="G273" s="205"/>
      <c r="H273" s="206" t="s">
        <v>1346</v>
      </c>
      <c r="I273" s="205"/>
      <c r="J273" s="207" t="s">
        <v>45</v>
      </c>
      <c r="K273" s="207">
        <f>VLOOKUP(J273,สรุปที่เข้าร่วม!B:D,3,0)</f>
        <v>5</v>
      </c>
      <c r="L273" s="207" t="s">
        <v>21</v>
      </c>
      <c r="M273" s="208">
        <f>VLOOKUP(F273,school!F:G,2,0)</f>
        <v>40</v>
      </c>
      <c r="N273" s="209" t="str">
        <f>VLOOKUP(F273,school!F:H,3,0)</f>
        <v>กลุ่ม 4</v>
      </c>
    </row>
    <row r="274" spans="1:14" s="210" customFormat="1" ht="39.950000000000003" customHeight="1" x14ac:dyDescent="0.6">
      <c r="A274" s="202">
        <f t="shared" si="4"/>
        <v>259</v>
      </c>
      <c r="B274" s="203" t="s">
        <v>1257</v>
      </c>
      <c r="C274" s="244"/>
      <c r="D274" s="204" t="s">
        <v>37</v>
      </c>
      <c r="E274" s="242">
        <f>VLOOKUP(D274,สรุปที่เข้าร่วม!H:I,2,0)</f>
        <v>3</v>
      </c>
      <c r="F274" s="204" t="s">
        <v>1663</v>
      </c>
      <c r="G274" s="205"/>
      <c r="H274" s="245">
        <v>863935446</v>
      </c>
      <c r="I274" s="205"/>
      <c r="J274" s="207" t="s">
        <v>45</v>
      </c>
      <c r="K274" s="207">
        <f>VLOOKUP(J274,สรุปที่เข้าร่วม!B:D,3,0)</f>
        <v>5</v>
      </c>
      <c r="L274" s="207" t="s">
        <v>21</v>
      </c>
      <c r="M274" s="208">
        <f>VLOOKUP(F274,school!F:G,2,0)</f>
        <v>41</v>
      </c>
      <c r="N274" s="209" t="str">
        <f>VLOOKUP(F274,school!F:H,3,0)</f>
        <v>กลุ่ม 4</v>
      </c>
    </row>
    <row r="275" spans="1:14" s="210" customFormat="1" ht="39.950000000000003" customHeight="1" x14ac:dyDescent="0.6">
      <c r="A275" s="202">
        <f t="shared" si="4"/>
        <v>260</v>
      </c>
      <c r="B275" s="203" t="s">
        <v>1296</v>
      </c>
      <c r="C275" s="244"/>
      <c r="D275" s="204" t="s">
        <v>37</v>
      </c>
      <c r="E275" s="242">
        <f>VLOOKUP(D275,สรุปที่เข้าร่วม!H:I,2,0)</f>
        <v>3</v>
      </c>
      <c r="F275" s="204" t="s">
        <v>1666</v>
      </c>
      <c r="G275" s="205"/>
      <c r="H275" s="206" t="s">
        <v>1297</v>
      </c>
      <c r="I275" s="205"/>
      <c r="J275" s="207" t="s">
        <v>45</v>
      </c>
      <c r="K275" s="207">
        <f>VLOOKUP(J275,สรุปที่เข้าร่วม!B:D,3,0)</f>
        <v>5</v>
      </c>
      <c r="L275" s="207" t="s">
        <v>21</v>
      </c>
      <c r="M275" s="208">
        <f>VLOOKUP(F275,school!F:G,2,0)</f>
        <v>42</v>
      </c>
      <c r="N275" s="209" t="str">
        <f>VLOOKUP(F275,school!F:H,3,0)</f>
        <v>กลุ่ม 4</v>
      </c>
    </row>
    <row r="276" spans="1:14" s="210" customFormat="1" ht="39.950000000000003" customHeight="1" x14ac:dyDescent="0.6">
      <c r="A276" s="202">
        <f t="shared" si="4"/>
        <v>261</v>
      </c>
      <c r="B276" s="203" t="s">
        <v>1341</v>
      </c>
      <c r="C276" s="241" t="s">
        <v>35</v>
      </c>
      <c r="D276" s="204" t="s">
        <v>37</v>
      </c>
      <c r="E276" s="242">
        <f>VLOOKUP(D276,สรุปที่เข้าร่วม!H:I,2,0)</f>
        <v>3</v>
      </c>
      <c r="F276" s="204" t="s">
        <v>1666</v>
      </c>
      <c r="G276" s="205"/>
      <c r="H276" s="245">
        <v>956419699</v>
      </c>
      <c r="I276" s="205"/>
      <c r="J276" s="207" t="s">
        <v>45</v>
      </c>
      <c r="K276" s="207">
        <f>VLOOKUP(J276,สรุปที่เข้าร่วม!B:D,3,0)</f>
        <v>5</v>
      </c>
      <c r="L276" s="207" t="s">
        <v>21</v>
      </c>
      <c r="M276" s="208">
        <f>VLOOKUP(F276,school!F:G,2,0)</f>
        <v>42</v>
      </c>
      <c r="N276" s="209" t="str">
        <f>VLOOKUP(F276,school!F:H,3,0)</f>
        <v>กลุ่ม 4</v>
      </c>
    </row>
    <row r="277" spans="1:14" s="210" customFormat="1" ht="39.950000000000003" customHeight="1" x14ac:dyDescent="0.6">
      <c r="A277" s="202">
        <f t="shared" si="4"/>
        <v>262</v>
      </c>
      <c r="B277" s="203" t="s">
        <v>1343</v>
      </c>
      <c r="C277" s="244"/>
      <c r="D277" s="204" t="s">
        <v>37</v>
      </c>
      <c r="E277" s="242">
        <f>VLOOKUP(D277,สรุปที่เข้าร่วม!H:I,2,0)</f>
        <v>3</v>
      </c>
      <c r="F277" s="204" t="s">
        <v>1666</v>
      </c>
      <c r="G277" s="205"/>
      <c r="H277" s="206" t="s">
        <v>1344</v>
      </c>
      <c r="I277" s="205"/>
      <c r="J277" s="207" t="s">
        <v>45</v>
      </c>
      <c r="K277" s="207">
        <f>VLOOKUP(J277,สรุปที่เข้าร่วม!B:D,3,0)</f>
        <v>5</v>
      </c>
      <c r="L277" s="207" t="s">
        <v>21</v>
      </c>
      <c r="M277" s="208">
        <f>VLOOKUP(F277,school!F:G,2,0)</f>
        <v>42</v>
      </c>
      <c r="N277" s="209" t="str">
        <f>VLOOKUP(F277,school!F:H,3,0)</f>
        <v>กลุ่ม 4</v>
      </c>
    </row>
    <row r="278" spans="1:14" s="210" customFormat="1" ht="39.950000000000003" customHeight="1" x14ac:dyDescent="0.6">
      <c r="A278" s="202">
        <f t="shared" si="4"/>
        <v>263</v>
      </c>
      <c r="B278" s="203" t="s">
        <v>1374</v>
      </c>
      <c r="C278" s="244"/>
      <c r="D278" s="204" t="s">
        <v>37</v>
      </c>
      <c r="E278" s="242">
        <f>VLOOKUP(D278,สรุปที่เข้าร่วม!H:I,2,0)</f>
        <v>3</v>
      </c>
      <c r="F278" s="204" t="s">
        <v>1669</v>
      </c>
      <c r="G278" s="205"/>
      <c r="H278" s="206" t="s">
        <v>1375</v>
      </c>
      <c r="I278" s="205"/>
      <c r="J278" s="207" t="s">
        <v>45</v>
      </c>
      <c r="K278" s="207">
        <f>VLOOKUP(J278,สรุปที่เข้าร่วม!B:D,3,0)</f>
        <v>5</v>
      </c>
      <c r="L278" s="207" t="s">
        <v>21</v>
      </c>
      <c r="M278" s="208">
        <f>VLOOKUP(F278,school!F:G,2,0)</f>
        <v>43</v>
      </c>
      <c r="N278" s="209" t="str">
        <f>VLOOKUP(F278,school!F:H,3,0)</f>
        <v>กลุ่ม 4</v>
      </c>
    </row>
    <row r="279" spans="1:14" s="210" customFormat="1" ht="39.950000000000003" customHeight="1" x14ac:dyDescent="0.6">
      <c r="A279" s="202">
        <f t="shared" ref="A279:A321" si="5">A278+1</f>
        <v>264</v>
      </c>
      <c r="B279" s="203" t="s">
        <v>1236</v>
      </c>
      <c r="C279" s="244"/>
      <c r="D279" s="204" t="s">
        <v>37</v>
      </c>
      <c r="E279" s="242">
        <f>VLOOKUP(D279,สรุปที่เข้าร่วม!H:I,2,0)</f>
        <v>3</v>
      </c>
      <c r="F279" s="204" t="s">
        <v>1674</v>
      </c>
      <c r="G279" s="205"/>
      <c r="H279" s="206" t="s">
        <v>1237</v>
      </c>
      <c r="I279" s="205"/>
      <c r="J279" s="207" t="s">
        <v>45</v>
      </c>
      <c r="K279" s="207">
        <f>VLOOKUP(J279,สรุปที่เข้าร่วม!B:D,3,0)</f>
        <v>5</v>
      </c>
      <c r="L279" s="207" t="s">
        <v>21</v>
      </c>
      <c r="M279" s="208">
        <f>VLOOKUP(F279,school!F:G,2,0)</f>
        <v>45</v>
      </c>
      <c r="N279" s="209" t="str">
        <f>VLOOKUP(F279,school!F:H,3,0)</f>
        <v>กลุ่ม 4</v>
      </c>
    </row>
    <row r="280" spans="1:14" s="210" customFormat="1" ht="39.950000000000003" customHeight="1" x14ac:dyDescent="0.6">
      <c r="A280" s="202">
        <f t="shared" si="5"/>
        <v>265</v>
      </c>
      <c r="B280" s="203" t="s">
        <v>1248</v>
      </c>
      <c r="C280" s="244"/>
      <c r="D280" s="204" t="s">
        <v>37</v>
      </c>
      <c r="E280" s="242">
        <f>VLOOKUP(D280,สรุปที่เข้าร่วม!H:I,2,0)</f>
        <v>3</v>
      </c>
      <c r="F280" s="204" t="s">
        <v>1674</v>
      </c>
      <c r="G280" s="205"/>
      <c r="H280" s="206" t="s">
        <v>1249</v>
      </c>
      <c r="I280" s="205"/>
      <c r="J280" s="207" t="s">
        <v>45</v>
      </c>
      <c r="K280" s="207">
        <f>VLOOKUP(J280,สรุปที่เข้าร่วม!B:D,3,0)</f>
        <v>5</v>
      </c>
      <c r="L280" s="207" t="s">
        <v>21</v>
      </c>
      <c r="M280" s="208">
        <f>VLOOKUP(F280,school!F:G,2,0)</f>
        <v>45</v>
      </c>
      <c r="N280" s="209" t="str">
        <f>VLOOKUP(F280,school!F:H,3,0)</f>
        <v>กลุ่ม 4</v>
      </c>
    </row>
    <row r="281" spans="1:14" s="210" customFormat="1" ht="39.950000000000003" customHeight="1" x14ac:dyDescent="0.6">
      <c r="A281" s="202">
        <f t="shared" si="5"/>
        <v>266</v>
      </c>
      <c r="B281" s="203" t="s">
        <v>1288</v>
      </c>
      <c r="C281" s="244"/>
      <c r="D281" s="204" t="s">
        <v>37</v>
      </c>
      <c r="E281" s="242">
        <f>VLOOKUP(D281,สรุปที่เข้าร่วม!H:I,2,0)</f>
        <v>3</v>
      </c>
      <c r="F281" s="204" t="s">
        <v>1674</v>
      </c>
      <c r="G281" s="205"/>
      <c r="H281" s="206" t="s">
        <v>1289</v>
      </c>
      <c r="I281" s="205"/>
      <c r="J281" s="207" t="s">
        <v>45</v>
      </c>
      <c r="K281" s="207">
        <f>VLOOKUP(J281,สรุปที่เข้าร่วม!B:D,3,0)</f>
        <v>5</v>
      </c>
      <c r="L281" s="207" t="s">
        <v>21</v>
      </c>
      <c r="M281" s="208">
        <f>VLOOKUP(F281,school!F:G,2,0)</f>
        <v>45</v>
      </c>
      <c r="N281" s="209" t="str">
        <f>VLOOKUP(F281,school!F:H,3,0)</f>
        <v>กลุ่ม 4</v>
      </c>
    </row>
    <row r="282" spans="1:14" s="210" customFormat="1" ht="39.950000000000003" customHeight="1" x14ac:dyDescent="0.6">
      <c r="A282" s="202">
        <f t="shared" si="5"/>
        <v>267</v>
      </c>
      <c r="B282" s="203" t="s">
        <v>1310</v>
      </c>
      <c r="C282" s="244"/>
      <c r="D282" s="204" t="s">
        <v>37</v>
      </c>
      <c r="E282" s="242">
        <f>VLOOKUP(D282,สรุปที่เข้าร่วม!H:I,2,0)</f>
        <v>3</v>
      </c>
      <c r="F282" s="204" t="s">
        <v>1674</v>
      </c>
      <c r="G282" s="205"/>
      <c r="H282" s="206" t="s">
        <v>1311</v>
      </c>
      <c r="I282" s="205"/>
      <c r="J282" s="207" t="s">
        <v>45</v>
      </c>
      <c r="K282" s="207">
        <f>VLOOKUP(J282,สรุปที่เข้าร่วม!B:D,3,0)</f>
        <v>5</v>
      </c>
      <c r="L282" s="207" t="s">
        <v>21</v>
      </c>
      <c r="M282" s="208">
        <f>VLOOKUP(F282,school!F:G,2,0)</f>
        <v>45</v>
      </c>
      <c r="N282" s="209" t="str">
        <f>VLOOKUP(F282,school!F:H,3,0)</f>
        <v>กลุ่ม 4</v>
      </c>
    </row>
    <row r="283" spans="1:14" s="210" customFormat="1" ht="39.950000000000003" customHeight="1" x14ac:dyDescent="0.6">
      <c r="A283" s="202">
        <f t="shared" si="5"/>
        <v>268</v>
      </c>
      <c r="B283" s="203" t="s">
        <v>1354</v>
      </c>
      <c r="C283" s="244"/>
      <c r="D283" s="204" t="s">
        <v>37</v>
      </c>
      <c r="E283" s="242">
        <f>VLOOKUP(D283,สรุปที่เข้าร่วม!H:I,2,0)</f>
        <v>3</v>
      </c>
      <c r="F283" s="204" t="s">
        <v>1677</v>
      </c>
      <c r="G283" s="205"/>
      <c r="H283" s="206" t="s">
        <v>1355</v>
      </c>
      <c r="I283" s="205"/>
      <c r="J283" s="207" t="s">
        <v>45</v>
      </c>
      <c r="K283" s="207">
        <f>VLOOKUP(J283,สรุปที่เข้าร่วม!B:D,3,0)</f>
        <v>5</v>
      </c>
      <c r="L283" s="207" t="s">
        <v>21</v>
      </c>
      <c r="M283" s="208">
        <f>VLOOKUP(F283,school!F:G,2,0)</f>
        <v>46</v>
      </c>
      <c r="N283" s="209" t="str">
        <f>VLOOKUP(F283,school!F:H,3,0)</f>
        <v>กลุ่ม 4</v>
      </c>
    </row>
    <row r="284" spans="1:14" s="210" customFormat="1" ht="39.950000000000003" customHeight="1" x14ac:dyDescent="0.6">
      <c r="A284" s="202">
        <f t="shared" si="5"/>
        <v>269</v>
      </c>
      <c r="B284" s="203" t="s">
        <v>1382</v>
      </c>
      <c r="C284" s="244"/>
      <c r="D284" s="204" t="s">
        <v>37</v>
      </c>
      <c r="E284" s="242">
        <f>VLOOKUP(D284,สรุปที่เข้าร่วม!H:I,2,0)</f>
        <v>3</v>
      </c>
      <c r="F284" s="204" t="s">
        <v>1677</v>
      </c>
      <c r="G284" s="205"/>
      <c r="H284" s="206" t="s">
        <v>1383</v>
      </c>
      <c r="I284" s="205"/>
      <c r="J284" s="207" t="s">
        <v>45</v>
      </c>
      <c r="K284" s="207">
        <f>VLOOKUP(J284,สรุปที่เข้าร่วม!B:D,3,0)</f>
        <v>5</v>
      </c>
      <c r="L284" s="207" t="s">
        <v>21</v>
      </c>
      <c r="M284" s="208">
        <f>VLOOKUP(F284,school!F:G,2,0)</f>
        <v>46</v>
      </c>
      <c r="N284" s="209" t="str">
        <f>VLOOKUP(F284,school!F:H,3,0)</f>
        <v>กลุ่ม 4</v>
      </c>
    </row>
    <row r="285" spans="1:14" s="210" customFormat="1" ht="39.950000000000003" customHeight="1" x14ac:dyDescent="0.6">
      <c r="A285" s="202">
        <f t="shared" si="5"/>
        <v>270</v>
      </c>
      <c r="B285" s="203" t="s">
        <v>1091</v>
      </c>
      <c r="C285" s="244"/>
      <c r="D285" s="204" t="s">
        <v>37</v>
      </c>
      <c r="E285" s="242">
        <f>VLOOKUP(D285,สรุปที่เข้าร่วม!H:I,2,0)</f>
        <v>3</v>
      </c>
      <c r="F285" s="204" t="s">
        <v>1680</v>
      </c>
      <c r="G285" s="205"/>
      <c r="H285" s="206" t="s">
        <v>1092</v>
      </c>
      <c r="I285" s="205"/>
      <c r="J285" s="207" t="s">
        <v>45</v>
      </c>
      <c r="K285" s="207">
        <f>VLOOKUP(J285,สรุปที่เข้าร่วม!B:D,3,0)</f>
        <v>5</v>
      </c>
      <c r="L285" s="207" t="s">
        <v>21</v>
      </c>
      <c r="M285" s="208">
        <f>VLOOKUP(F285,school!F:G,2,0)</f>
        <v>47</v>
      </c>
      <c r="N285" s="209" t="str">
        <f>VLOOKUP(F285,school!F:H,3,0)</f>
        <v>กลุ่ม 5</v>
      </c>
    </row>
    <row r="286" spans="1:14" s="210" customFormat="1" ht="39.950000000000003" customHeight="1" x14ac:dyDescent="0.6">
      <c r="A286" s="202">
        <f t="shared" si="5"/>
        <v>271</v>
      </c>
      <c r="B286" s="203" t="s">
        <v>1095</v>
      </c>
      <c r="C286" s="244"/>
      <c r="D286" s="204" t="s">
        <v>37</v>
      </c>
      <c r="E286" s="242">
        <f>VLOOKUP(D286,สรุปที่เข้าร่วม!H:I,2,0)</f>
        <v>3</v>
      </c>
      <c r="F286" s="204" t="s">
        <v>1680</v>
      </c>
      <c r="G286" s="205"/>
      <c r="H286" s="245">
        <v>826842721</v>
      </c>
      <c r="I286" s="205"/>
      <c r="J286" s="207" t="s">
        <v>45</v>
      </c>
      <c r="K286" s="207">
        <f>VLOOKUP(J286,สรุปที่เข้าร่วม!B:D,3,0)</f>
        <v>5</v>
      </c>
      <c r="L286" s="207" t="s">
        <v>21</v>
      </c>
      <c r="M286" s="208">
        <f>VLOOKUP(F286,school!F:G,2,0)</f>
        <v>47</v>
      </c>
      <c r="N286" s="209" t="str">
        <f>VLOOKUP(F286,school!F:H,3,0)</f>
        <v>กลุ่ม 5</v>
      </c>
    </row>
    <row r="287" spans="1:14" s="210" customFormat="1" ht="39.950000000000003" customHeight="1" x14ac:dyDescent="0.6">
      <c r="A287" s="202">
        <f t="shared" si="5"/>
        <v>272</v>
      </c>
      <c r="B287" s="203" t="s">
        <v>1097</v>
      </c>
      <c r="C287" s="244"/>
      <c r="D287" s="204" t="s">
        <v>37</v>
      </c>
      <c r="E287" s="242">
        <f>VLOOKUP(D287,สรุปที่เข้าร่วม!H:I,2,0)</f>
        <v>3</v>
      </c>
      <c r="F287" s="204" t="s">
        <v>1680</v>
      </c>
      <c r="G287" s="205"/>
      <c r="H287" s="206" t="s">
        <v>1098</v>
      </c>
      <c r="I287" s="205"/>
      <c r="J287" s="207" t="s">
        <v>45</v>
      </c>
      <c r="K287" s="207">
        <f>VLOOKUP(J287,สรุปที่เข้าร่วม!B:D,3,0)</f>
        <v>5</v>
      </c>
      <c r="L287" s="207" t="s">
        <v>21</v>
      </c>
      <c r="M287" s="208">
        <f>VLOOKUP(F287,school!F:G,2,0)</f>
        <v>47</v>
      </c>
      <c r="N287" s="209" t="str">
        <f>VLOOKUP(F287,school!F:H,3,0)</f>
        <v>กลุ่ม 5</v>
      </c>
    </row>
    <row r="288" spans="1:14" s="210" customFormat="1" ht="39.950000000000003" customHeight="1" x14ac:dyDescent="0.6">
      <c r="A288" s="202">
        <f t="shared" si="5"/>
        <v>273</v>
      </c>
      <c r="B288" s="203" t="s">
        <v>1757</v>
      </c>
      <c r="C288" s="244"/>
      <c r="D288" s="204" t="s">
        <v>37</v>
      </c>
      <c r="E288" s="242">
        <f>VLOOKUP(D288,สรุปที่เข้าร่วม!H:I,2,0)</f>
        <v>3</v>
      </c>
      <c r="F288" s="204" t="s">
        <v>1680</v>
      </c>
      <c r="G288" s="205"/>
      <c r="H288" s="206" t="s">
        <v>1107</v>
      </c>
      <c r="I288" s="205"/>
      <c r="J288" s="207" t="s">
        <v>45</v>
      </c>
      <c r="K288" s="207">
        <f>VLOOKUP(J288,สรุปที่เข้าร่วม!B:D,3,0)</f>
        <v>5</v>
      </c>
      <c r="L288" s="207" t="s">
        <v>21</v>
      </c>
      <c r="M288" s="208">
        <f>VLOOKUP(F288,school!F:G,2,0)</f>
        <v>47</v>
      </c>
      <c r="N288" s="209" t="str">
        <f>VLOOKUP(F288,school!F:H,3,0)</f>
        <v>กลุ่ม 5</v>
      </c>
    </row>
    <row r="289" spans="1:14" s="210" customFormat="1" ht="39.950000000000003" customHeight="1" x14ac:dyDescent="0.6">
      <c r="A289" s="202">
        <f t="shared" si="5"/>
        <v>274</v>
      </c>
      <c r="B289" s="203" t="s">
        <v>1930</v>
      </c>
      <c r="C289" s="244"/>
      <c r="D289" s="204" t="s">
        <v>37</v>
      </c>
      <c r="E289" s="242"/>
      <c r="F289" s="204" t="s">
        <v>1685</v>
      </c>
      <c r="G289" s="205"/>
      <c r="H289" s="206"/>
      <c r="I289" s="205"/>
      <c r="J289" s="207" t="s">
        <v>45</v>
      </c>
      <c r="K289" s="207">
        <f>VLOOKUP(J289,สรุปที่เข้าร่วม!B:D,3,0)</f>
        <v>5</v>
      </c>
      <c r="L289" s="207" t="s">
        <v>21</v>
      </c>
      <c r="M289" s="208">
        <f>VLOOKUP(F289,school!F:G,2,0)</f>
        <v>49</v>
      </c>
      <c r="N289" s="209" t="str">
        <f>VLOOKUP(F289,school!F:H,3,0)</f>
        <v>กลุ่ม 5</v>
      </c>
    </row>
    <row r="290" spans="1:14" s="210" customFormat="1" ht="39.950000000000003" customHeight="1" x14ac:dyDescent="0.6">
      <c r="A290" s="202">
        <f t="shared" si="5"/>
        <v>275</v>
      </c>
      <c r="B290" s="203" t="s">
        <v>1931</v>
      </c>
      <c r="C290" s="244"/>
      <c r="D290" s="204" t="s">
        <v>37</v>
      </c>
      <c r="E290" s="242"/>
      <c r="F290" s="204" t="s">
        <v>1685</v>
      </c>
      <c r="G290" s="205"/>
      <c r="H290" s="206"/>
      <c r="I290" s="205"/>
      <c r="J290" s="207" t="s">
        <v>45</v>
      </c>
      <c r="K290" s="207">
        <f>VLOOKUP(J290,สรุปที่เข้าร่วม!B:D,3,0)</f>
        <v>5</v>
      </c>
      <c r="L290" s="207" t="s">
        <v>21</v>
      </c>
      <c r="M290" s="208">
        <f>VLOOKUP(F290,school!F:G,2,0)</f>
        <v>49</v>
      </c>
      <c r="N290" s="209" t="str">
        <f>VLOOKUP(F290,school!F:H,3,0)</f>
        <v>กลุ่ม 5</v>
      </c>
    </row>
    <row r="291" spans="1:14" s="210" customFormat="1" ht="39.950000000000003" customHeight="1" x14ac:dyDescent="0.6">
      <c r="A291" s="202">
        <f t="shared" si="5"/>
        <v>276</v>
      </c>
      <c r="B291" s="203" t="s">
        <v>816</v>
      </c>
      <c r="C291" s="244"/>
      <c r="D291" s="204" t="s">
        <v>37</v>
      </c>
      <c r="E291" s="242">
        <f>VLOOKUP(D291,สรุปที่เข้าร่วม!H:I,2,0)</f>
        <v>3</v>
      </c>
      <c r="F291" s="204" t="s">
        <v>1688</v>
      </c>
      <c r="G291" s="205"/>
      <c r="H291" s="245" t="s">
        <v>817</v>
      </c>
      <c r="I291" s="205"/>
      <c r="J291" s="207" t="s">
        <v>45</v>
      </c>
      <c r="K291" s="207">
        <f>VLOOKUP(J291,สรุปที่เข้าร่วม!B:D,3,0)</f>
        <v>5</v>
      </c>
      <c r="L291" s="207" t="s">
        <v>21</v>
      </c>
      <c r="M291" s="208">
        <f>VLOOKUP(F291,school!F:G,2,0)</f>
        <v>50</v>
      </c>
      <c r="N291" s="209" t="str">
        <f>VLOOKUP(F291,school!F:H,3,0)</f>
        <v>กลุ่ม 5</v>
      </c>
    </row>
    <row r="292" spans="1:14" s="210" customFormat="1" ht="39.950000000000003" customHeight="1" x14ac:dyDescent="0.6">
      <c r="A292" s="202">
        <f t="shared" si="5"/>
        <v>277</v>
      </c>
      <c r="B292" s="203" t="s">
        <v>1805</v>
      </c>
      <c r="C292" s="244"/>
      <c r="D292" s="204" t="s">
        <v>37</v>
      </c>
      <c r="E292" s="242">
        <f>VLOOKUP(D292,สรุปที่เข้าร่วม!H:I,2,0)</f>
        <v>3</v>
      </c>
      <c r="F292" s="204" t="s">
        <v>1690</v>
      </c>
      <c r="G292" s="205"/>
      <c r="H292" s="206" t="s">
        <v>982</v>
      </c>
      <c r="I292" s="205"/>
      <c r="J292" s="207" t="s">
        <v>45</v>
      </c>
      <c r="K292" s="207">
        <f>VLOOKUP(J292,สรุปที่เข้าร่วม!B:D,3,0)</f>
        <v>5</v>
      </c>
      <c r="L292" s="207" t="s">
        <v>21</v>
      </c>
      <c r="M292" s="208">
        <f>VLOOKUP(F292,school!F:G,2,0)</f>
        <v>51</v>
      </c>
      <c r="N292" s="209" t="str">
        <f>VLOOKUP(F292,school!F:H,3,0)</f>
        <v>กลุ่ม 5</v>
      </c>
    </row>
    <row r="293" spans="1:14" s="210" customFormat="1" ht="39.950000000000003" customHeight="1" x14ac:dyDescent="0.6">
      <c r="A293" s="202">
        <f t="shared" si="5"/>
        <v>278</v>
      </c>
      <c r="B293" s="203" t="s">
        <v>1759</v>
      </c>
      <c r="C293" s="244"/>
      <c r="D293" s="204" t="s">
        <v>37</v>
      </c>
      <c r="E293" s="242">
        <f>VLOOKUP(D293,สรุปที่เข้าร่วม!H:I,2,0)</f>
        <v>3</v>
      </c>
      <c r="F293" s="204" t="s">
        <v>1690</v>
      </c>
      <c r="G293" s="205"/>
      <c r="H293" s="206" t="s">
        <v>1452</v>
      </c>
      <c r="I293" s="205"/>
      <c r="J293" s="207" t="s">
        <v>45</v>
      </c>
      <c r="K293" s="207">
        <f>VLOOKUP(J293,สรุปที่เข้าร่วม!B:D,3,0)</f>
        <v>5</v>
      </c>
      <c r="L293" s="207" t="s">
        <v>21</v>
      </c>
      <c r="M293" s="208">
        <f>VLOOKUP(F293,school!F:G,2,0)</f>
        <v>51</v>
      </c>
      <c r="N293" s="209" t="str">
        <f>VLOOKUP(F293,school!F:H,3,0)</f>
        <v>กลุ่ม 5</v>
      </c>
    </row>
    <row r="294" spans="1:14" s="210" customFormat="1" ht="39.950000000000003" customHeight="1" x14ac:dyDescent="0.6">
      <c r="A294" s="202">
        <f t="shared" si="5"/>
        <v>279</v>
      </c>
      <c r="B294" s="203" t="s">
        <v>770</v>
      </c>
      <c r="C294" s="244"/>
      <c r="D294" s="204" t="s">
        <v>37</v>
      </c>
      <c r="E294" s="242">
        <f>VLOOKUP(D294,สรุปที่เข้าร่วม!H:I,2,0)</f>
        <v>3</v>
      </c>
      <c r="F294" s="204" t="s">
        <v>1693</v>
      </c>
      <c r="G294" s="205"/>
      <c r="H294" s="206" t="s">
        <v>771</v>
      </c>
      <c r="I294" s="205"/>
      <c r="J294" s="207" t="s">
        <v>45</v>
      </c>
      <c r="K294" s="207">
        <f>VLOOKUP(J294,สรุปที่เข้าร่วม!B:D,3,0)</f>
        <v>5</v>
      </c>
      <c r="L294" s="207" t="s">
        <v>21</v>
      </c>
      <c r="M294" s="208">
        <f>VLOOKUP(F294,school!F:G,2,0)</f>
        <v>52</v>
      </c>
      <c r="N294" s="209" t="str">
        <f>VLOOKUP(F294,school!F:H,3,0)</f>
        <v>กลุ่ม 5</v>
      </c>
    </row>
    <row r="295" spans="1:14" s="210" customFormat="1" ht="39.950000000000003" customHeight="1" x14ac:dyDescent="0.6">
      <c r="A295" s="202">
        <f t="shared" si="5"/>
        <v>280</v>
      </c>
      <c r="B295" s="203" t="s">
        <v>782</v>
      </c>
      <c r="C295" s="241" t="s">
        <v>35</v>
      </c>
      <c r="D295" s="204" t="s">
        <v>37</v>
      </c>
      <c r="E295" s="242">
        <f>VLOOKUP(D295,สรุปที่เข้าร่วม!H:I,2,0)</f>
        <v>3</v>
      </c>
      <c r="F295" s="204" t="s">
        <v>1693</v>
      </c>
      <c r="G295" s="205"/>
      <c r="H295" s="206" t="s">
        <v>783</v>
      </c>
      <c r="I295" s="205"/>
      <c r="J295" s="207" t="s">
        <v>45</v>
      </c>
      <c r="K295" s="207">
        <f>VLOOKUP(J295,สรุปที่เข้าร่วม!B:D,3,0)</f>
        <v>5</v>
      </c>
      <c r="L295" s="207" t="s">
        <v>21</v>
      </c>
      <c r="M295" s="208">
        <f>VLOOKUP(F295,school!F:G,2,0)</f>
        <v>52</v>
      </c>
      <c r="N295" s="209" t="str">
        <f>VLOOKUP(F295,school!F:H,3,0)</f>
        <v>กลุ่ม 5</v>
      </c>
    </row>
    <row r="296" spans="1:14" s="210" customFormat="1" ht="39.950000000000003" customHeight="1" x14ac:dyDescent="0.6">
      <c r="A296" s="202">
        <f t="shared" si="5"/>
        <v>281</v>
      </c>
      <c r="B296" s="203" t="s">
        <v>847</v>
      </c>
      <c r="C296" s="241" t="s">
        <v>35</v>
      </c>
      <c r="D296" s="204" t="s">
        <v>37</v>
      </c>
      <c r="E296" s="242">
        <f>VLOOKUP(D296,สรุปที่เข้าร่วม!H:I,2,0)</f>
        <v>3</v>
      </c>
      <c r="F296" s="204" t="s">
        <v>1693</v>
      </c>
      <c r="G296" s="205"/>
      <c r="H296" s="206" t="s">
        <v>848</v>
      </c>
      <c r="I296" s="205"/>
      <c r="J296" s="207" t="s">
        <v>45</v>
      </c>
      <c r="K296" s="207">
        <f>VLOOKUP(J296,สรุปที่เข้าร่วม!B:D,3,0)</f>
        <v>5</v>
      </c>
      <c r="L296" s="207" t="s">
        <v>21</v>
      </c>
      <c r="M296" s="208">
        <f>VLOOKUP(F296,school!F:G,2,0)</f>
        <v>52</v>
      </c>
      <c r="N296" s="209" t="str">
        <f>VLOOKUP(F296,school!F:H,3,0)</f>
        <v>กลุ่ม 5</v>
      </c>
    </row>
    <row r="297" spans="1:14" s="210" customFormat="1" ht="39.950000000000003" customHeight="1" x14ac:dyDescent="0.6">
      <c r="A297" s="202">
        <f t="shared" si="5"/>
        <v>282</v>
      </c>
      <c r="B297" s="203" t="s">
        <v>680</v>
      </c>
      <c r="C297" s="241" t="s">
        <v>35</v>
      </c>
      <c r="D297" s="204" t="s">
        <v>37</v>
      </c>
      <c r="E297" s="242">
        <f>VLOOKUP(D297,สรุปที่เข้าร่วม!H:I,2,0)</f>
        <v>3</v>
      </c>
      <c r="F297" s="204" t="s">
        <v>1696</v>
      </c>
      <c r="G297" s="205"/>
      <c r="H297" s="206" t="s">
        <v>681</v>
      </c>
      <c r="I297" s="205"/>
      <c r="J297" s="207" t="s">
        <v>45</v>
      </c>
      <c r="K297" s="207">
        <f>VLOOKUP(J297,สรุปที่เข้าร่วม!B:D,3,0)</f>
        <v>5</v>
      </c>
      <c r="L297" s="207" t="s">
        <v>21</v>
      </c>
      <c r="M297" s="208">
        <f>VLOOKUP(F297,school!F:G,2,0)</f>
        <v>53</v>
      </c>
      <c r="N297" s="209" t="str">
        <f>VLOOKUP(F297,school!F:H,3,0)</f>
        <v>กลุ่ม 5</v>
      </c>
    </row>
    <row r="298" spans="1:14" s="210" customFormat="1" ht="39.950000000000003" customHeight="1" x14ac:dyDescent="0.6">
      <c r="A298" s="202">
        <f t="shared" si="5"/>
        <v>283</v>
      </c>
      <c r="B298" s="203" t="s">
        <v>696</v>
      </c>
      <c r="C298" s="241" t="s">
        <v>35</v>
      </c>
      <c r="D298" s="204" t="s">
        <v>37</v>
      </c>
      <c r="E298" s="242">
        <f>VLOOKUP(D298,สรุปที่เข้าร่วม!H:I,2,0)</f>
        <v>3</v>
      </c>
      <c r="F298" s="204" t="s">
        <v>1696</v>
      </c>
      <c r="G298" s="205"/>
      <c r="H298" s="206" t="s">
        <v>614</v>
      </c>
      <c r="I298" s="205"/>
      <c r="J298" s="207" t="s">
        <v>45</v>
      </c>
      <c r="K298" s="207">
        <f>VLOOKUP(J298,สรุปที่เข้าร่วม!B:D,3,0)</f>
        <v>5</v>
      </c>
      <c r="L298" s="207" t="s">
        <v>21</v>
      </c>
      <c r="M298" s="208">
        <f>VLOOKUP(F298,school!F:G,2,0)</f>
        <v>53</v>
      </c>
      <c r="N298" s="209" t="str">
        <f>VLOOKUP(F298,school!F:H,3,0)</f>
        <v>กลุ่ม 5</v>
      </c>
    </row>
    <row r="299" spans="1:14" s="210" customFormat="1" ht="39.950000000000003" customHeight="1" x14ac:dyDescent="0.6">
      <c r="A299" s="202">
        <f t="shared" si="5"/>
        <v>284</v>
      </c>
      <c r="B299" s="203" t="s">
        <v>928</v>
      </c>
      <c r="C299" s="244"/>
      <c r="D299" s="204" t="s">
        <v>37</v>
      </c>
      <c r="E299" s="242">
        <f>VLOOKUP(D299,สรุปที่เข้าร่วม!H:I,2,0)</f>
        <v>3</v>
      </c>
      <c r="F299" s="204" t="s">
        <v>1702</v>
      </c>
      <c r="G299" s="205"/>
      <c r="H299" s="206" t="s">
        <v>929</v>
      </c>
      <c r="I299" s="205"/>
      <c r="J299" s="207" t="s">
        <v>45</v>
      </c>
      <c r="K299" s="207">
        <f>VLOOKUP(J299,สรุปที่เข้าร่วม!B:D,3,0)</f>
        <v>5</v>
      </c>
      <c r="L299" s="207" t="s">
        <v>21</v>
      </c>
      <c r="M299" s="208">
        <f>VLOOKUP(F299,school!F:G,2,0)</f>
        <v>55</v>
      </c>
      <c r="N299" s="209" t="str">
        <f>VLOOKUP(F299,school!F:H,3,0)</f>
        <v>กลุ่ม 5</v>
      </c>
    </row>
    <row r="300" spans="1:14" s="210" customFormat="1" ht="39.950000000000003" customHeight="1" x14ac:dyDescent="0.6">
      <c r="A300" s="202">
        <f t="shared" si="5"/>
        <v>285</v>
      </c>
      <c r="B300" s="203" t="s">
        <v>934</v>
      </c>
      <c r="C300" s="244"/>
      <c r="D300" s="204" t="s">
        <v>37</v>
      </c>
      <c r="E300" s="242">
        <f>VLOOKUP(D300,สรุปที่เข้าร่วม!H:I,2,0)</f>
        <v>3</v>
      </c>
      <c r="F300" s="204" t="s">
        <v>1702</v>
      </c>
      <c r="G300" s="205"/>
      <c r="H300" s="206" t="s">
        <v>935</v>
      </c>
      <c r="I300" s="205"/>
      <c r="J300" s="207" t="s">
        <v>45</v>
      </c>
      <c r="K300" s="207">
        <f>VLOOKUP(J300,สรุปที่เข้าร่วม!B:D,3,0)</f>
        <v>5</v>
      </c>
      <c r="L300" s="207" t="s">
        <v>21</v>
      </c>
      <c r="M300" s="208">
        <f>VLOOKUP(F300,school!F:G,2,0)</f>
        <v>55</v>
      </c>
      <c r="N300" s="209" t="str">
        <f>VLOOKUP(F300,school!F:H,3,0)</f>
        <v>กลุ่ม 5</v>
      </c>
    </row>
    <row r="301" spans="1:14" s="210" customFormat="1" ht="39.950000000000003" customHeight="1" x14ac:dyDescent="0.6">
      <c r="A301" s="202">
        <f t="shared" si="5"/>
        <v>286</v>
      </c>
      <c r="B301" s="203" t="s">
        <v>942</v>
      </c>
      <c r="C301" s="244"/>
      <c r="D301" s="204" t="s">
        <v>37</v>
      </c>
      <c r="E301" s="242">
        <f>VLOOKUP(D301,สรุปที่เข้าร่วม!H:I,2,0)</f>
        <v>3</v>
      </c>
      <c r="F301" s="204" t="s">
        <v>1702</v>
      </c>
      <c r="G301" s="205"/>
      <c r="H301" s="206" t="s">
        <v>943</v>
      </c>
      <c r="I301" s="205"/>
      <c r="J301" s="207" t="s">
        <v>45</v>
      </c>
      <c r="K301" s="207">
        <f>VLOOKUP(J301,สรุปที่เข้าร่วม!B:D,3,0)</f>
        <v>5</v>
      </c>
      <c r="L301" s="207" t="s">
        <v>21</v>
      </c>
      <c r="M301" s="208">
        <f>VLOOKUP(F301,school!F:G,2,0)</f>
        <v>55</v>
      </c>
      <c r="N301" s="209" t="str">
        <f>VLOOKUP(F301,school!F:H,3,0)</f>
        <v>กลุ่ม 5</v>
      </c>
    </row>
    <row r="302" spans="1:14" s="210" customFormat="1" ht="39.950000000000003" customHeight="1" x14ac:dyDescent="0.6">
      <c r="A302" s="202">
        <f t="shared" si="5"/>
        <v>287</v>
      </c>
      <c r="B302" s="203" t="s">
        <v>960</v>
      </c>
      <c r="C302" s="244"/>
      <c r="D302" s="204" t="s">
        <v>37</v>
      </c>
      <c r="E302" s="242">
        <f>VLOOKUP(D302,สรุปที่เข้าร่วม!H:I,2,0)</f>
        <v>3</v>
      </c>
      <c r="F302" s="204" t="s">
        <v>1702</v>
      </c>
      <c r="G302" s="205"/>
      <c r="H302" s="206" t="s">
        <v>961</v>
      </c>
      <c r="I302" s="205"/>
      <c r="J302" s="207" t="s">
        <v>45</v>
      </c>
      <c r="K302" s="207">
        <f>VLOOKUP(J302,สรุปที่เข้าร่วม!B:D,3,0)</f>
        <v>5</v>
      </c>
      <c r="L302" s="207" t="s">
        <v>21</v>
      </c>
      <c r="M302" s="208">
        <f>VLOOKUP(F302,school!F:G,2,0)</f>
        <v>55</v>
      </c>
      <c r="N302" s="209" t="str">
        <f>VLOOKUP(F302,school!F:H,3,0)</f>
        <v>กลุ่ม 5</v>
      </c>
    </row>
    <row r="303" spans="1:14" s="210" customFormat="1" ht="39.950000000000003" customHeight="1" x14ac:dyDescent="0.6">
      <c r="A303" s="202">
        <f t="shared" si="5"/>
        <v>288</v>
      </c>
      <c r="B303" s="203" t="s">
        <v>975</v>
      </c>
      <c r="C303" s="244"/>
      <c r="D303" s="204" t="s">
        <v>37</v>
      </c>
      <c r="E303" s="242">
        <f>VLOOKUP(D303,สรุปที่เข้าร่วม!H:I,2,0)</f>
        <v>3</v>
      </c>
      <c r="F303" s="204" t="s">
        <v>1702</v>
      </c>
      <c r="G303" s="205"/>
      <c r="H303" s="206" t="s">
        <v>976</v>
      </c>
      <c r="I303" s="205"/>
      <c r="J303" s="207" t="s">
        <v>45</v>
      </c>
      <c r="K303" s="207">
        <f>VLOOKUP(J303,สรุปที่เข้าร่วม!B:D,3,0)</f>
        <v>5</v>
      </c>
      <c r="L303" s="207" t="s">
        <v>21</v>
      </c>
      <c r="M303" s="208">
        <f>VLOOKUP(F303,school!F:G,2,0)</f>
        <v>55</v>
      </c>
      <c r="N303" s="209" t="str">
        <f>VLOOKUP(F303,school!F:H,3,0)</f>
        <v>กลุ่ม 5</v>
      </c>
    </row>
    <row r="304" spans="1:14" s="210" customFormat="1" ht="39.950000000000003" customHeight="1" x14ac:dyDescent="0.6">
      <c r="A304" s="202">
        <f t="shared" si="5"/>
        <v>289</v>
      </c>
      <c r="B304" s="203" t="s">
        <v>1968</v>
      </c>
      <c r="C304" s="244"/>
      <c r="D304" s="204" t="s">
        <v>37</v>
      </c>
      <c r="E304" s="242"/>
      <c r="F304" s="204" t="s">
        <v>1702</v>
      </c>
      <c r="G304" s="205"/>
      <c r="H304" s="206"/>
      <c r="I304" s="205"/>
      <c r="J304" s="207" t="s">
        <v>45</v>
      </c>
      <c r="K304" s="207">
        <f>VLOOKUP(J304,สรุปที่เข้าร่วม!B:D,3,0)</f>
        <v>5</v>
      </c>
      <c r="L304" s="207" t="s">
        <v>21</v>
      </c>
      <c r="M304" s="208">
        <f>VLOOKUP(F304,school!F:G,2,0)</f>
        <v>55</v>
      </c>
      <c r="N304" s="209" t="str">
        <f>VLOOKUP(F304,school!F:H,3,0)</f>
        <v>กลุ่ม 5</v>
      </c>
    </row>
    <row r="305" spans="1:14" s="210" customFormat="1" ht="39.950000000000003" customHeight="1" x14ac:dyDescent="0.6">
      <c r="A305" s="202">
        <f t="shared" si="5"/>
        <v>290</v>
      </c>
      <c r="B305" s="203" t="s">
        <v>288</v>
      </c>
      <c r="C305" s="244"/>
      <c r="D305" s="204" t="s">
        <v>37</v>
      </c>
      <c r="E305" s="242">
        <f>VLOOKUP(D305,สรุปที่เข้าร่วม!H:I,2,0)</f>
        <v>3</v>
      </c>
      <c r="F305" s="204" t="s">
        <v>1705</v>
      </c>
      <c r="G305" s="205"/>
      <c r="H305" s="206" t="s">
        <v>289</v>
      </c>
      <c r="I305" s="205"/>
      <c r="J305" s="207" t="s">
        <v>45</v>
      </c>
      <c r="K305" s="207">
        <f>VLOOKUP(J305,สรุปที่เข้าร่วม!B:D,3,0)</f>
        <v>5</v>
      </c>
      <c r="L305" s="207" t="s">
        <v>21</v>
      </c>
      <c r="M305" s="208">
        <f>VLOOKUP(F305,school!F:G,2,0)</f>
        <v>56</v>
      </c>
      <c r="N305" s="209" t="str">
        <f>VLOOKUP(F305,school!F:H,3,0)</f>
        <v>กลุ่ม 5</v>
      </c>
    </row>
    <row r="306" spans="1:14" s="210" customFormat="1" ht="39.950000000000003" customHeight="1" x14ac:dyDescent="0.6">
      <c r="A306" s="202">
        <f t="shared" si="5"/>
        <v>291</v>
      </c>
      <c r="B306" s="203" t="s">
        <v>1762</v>
      </c>
      <c r="C306" s="241" t="s">
        <v>35</v>
      </c>
      <c r="D306" s="204" t="s">
        <v>37</v>
      </c>
      <c r="E306" s="242">
        <f>VLOOKUP(D306,สรุปที่เข้าร่วม!H:I,2,0)</f>
        <v>3</v>
      </c>
      <c r="F306" s="204" t="s">
        <v>1705</v>
      </c>
      <c r="G306" s="205"/>
      <c r="H306" s="206" t="s">
        <v>1052</v>
      </c>
      <c r="I306" s="205"/>
      <c r="J306" s="207" t="s">
        <v>45</v>
      </c>
      <c r="K306" s="207">
        <f>VLOOKUP(J306,สรุปที่เข้าร่วม!B:D,3,0)</f>
        <v>5</v>
      </c>
      <c r="L306" s="207" t="s">
        <v>21</v>
      </c>
      <c r="M306" s="208">
        <f>VLOOKUP(F306,school!F:G,2,0)</f>
        <v>56</v>
      </c>
      <c r="N306" s="209" t="str">
        <f>VLOOKUP(F306,school!F:H,3,0)</f>
        <v>กลุ่ม 5</v>
      </c>
    </row>
    <row r="307" spans="1:14" s="210" customFormat="1" ht="39.950000000000003" customHeight="1" x14ac:dyDescent="0.6">
      <c r="A307" s="202">
        <f t="shared" si="5"/>
        <v>292</v>
      </c>
      <c r="B307" s="203" t="s">
        <v>1460</v>
      </c>
      <c r="C307" s="241" t="s">
        <v>35</v>
      </c>
      <c r="D307" s="204" t="s">
        <v>37</v>
      </c>
      <c r="E307" s="242">
        <f>VLOOKUP(D307,สรุปที่เข้าร่วม!H:I,2,0)</f>
        <v>3</v>
      </c>
      <c r="F307" s="204" t="s">
        <v>1708</v>
      </c>
      <c r="G307" s="205"/>
      <c r="H307" s="206" t="s">
        <v>1461</v>
      </c>
      <c r="I307" s="205"/>
      <c r="J307" s="207" t="s">
        <v>45</v>
      </c>
      <c r="K307" s="207">
        <f>VLOOKUP(J307,สรุปที่เข้าร่วม!B:D,3,0)</f>
        <v>5</v>
      </c>
      <c r="L307" s="207" t="s">
        <v>21</v>
      </c>
      <c r="M307" s="208">
        <f>VLOOKUP(F307,school!F:G,2,0)</f>
        <v>57</v>
      </c>
      <c r="N307" s="209" t="str">
        <f>VLOOKUP(F307,school!F:H,3,0)</f>
        <v>กลุ่ม 5</v>
      </c>
    </row>
    <row r="308" spans="1:14" s="210" customFormat="1" ht="39.950000000000003" customHeight="1" x14ac:dyDescent="0.6">
      <c r="A308" s="202">
        <f t="shared" si="5"/>
        <v>293</v>
      </c>
      <c r="B308" s="203" t="s">
        <v>1760</v>
      </c>
      <c r="C308" s="244"/>
      <c r="D308" s="204" t="s">
        <v>37</v>
      </c>
      <c r="E308" s="242">
        <f>VLOOKUP(D308,สรุปที่เข้าร่วม!H:I,2,0)</f>
        <v>3</v>
      </c>
      <c r="F308" s="204" t="s">
        <v>1711</v>
      </c>
      <c r="G308" s="205"/>
      <c r="H308" s="206" t="s">
        <v>442</v>
      </c>
      <c r="I308" s="205"/>
      <c r="J308" s="207" t="s">
        <v>45</v>
      </c>
      <c r="K308" s="207">
        <f>VLOOKUP(J308,สรุปที่เข้าร่วม!B:D,3,0)</f>
        <v>5</v>
      </c>
      <c r="L308" s="207" t="s">
        <v>21</v>
      </c>
      <c r="M308" s="208">
        <f>VLOOKUP(F308,school!F:G,2,0)</f>
        <v>58</v>
      </c>
      <c r="N308" s="209" t="str">
        <f>VLOOKUP(F308,school!F:H,3,0)</f>
        <v>กลุ่ม 6</v>
      </c>
    </row>
    <row r="309" spans="1:14" s="210" customFormat="1" ht="39.950000000000003" customHeight="1" x14ac:dyDescent="0.6">
      <c r="A309" s="202">
        <f t="shared" si="5"/>
        <v>294</v>
      </c>
      <c r="B309" s="203" t="s">
        <v>1761</v>
      </c>
      <c r="C309" s="241" t="s">
        <v>35</v>
      </c>
      <c r="D309" s="204" t="s">
        <v>37</v>
      </c>
      <c r="E309" s="242">
        <f>VLOOKUP(D309,สรุปที่เข้าร่วม!H:I,2,0)</f>
        <v>3</v>
      </c>
      <c r="F309" s="204" t="s">
        <v>1711</v>
      </c>
      <c r="G309" s="205"/>
      <c r="H309" s="206" t="s">
        <v>444</v>
      </c>
      <c r="I309" s="205"/>
      <c r="J309" s="207" t="s">
        <v>45</v>
      </c>
      <c r="K309" s="207">
        <f>VLOOKUP(J309,สรุปที่เข้าร่วม!B:D,3,0)</f>
        <v>5</v>
      </c>
      <c r="L309" s="207" t="s">
        <v>21</v>
      </c>
      <c r="M309" s="208">
        <f>VLOOKUP(F309,school!F:G,2,0)</f>
        <v>58</v>
      </c>
      <c r="N309" s="209" t="str">
        <f>VLOOKUP(F309,school!F:H,3,0)</f>
        <v>กลุ่ม 6</v>
      </c>
    </row>
    <row r="310" spans="1:14" s="210" customFormat="1" ht="39.950000000000003" customHeight="1" x14ac:dyDescent="0.6">
      <c r="A310" s="202">
        <f t="shared" si="5"/>
        <v>295</v>
      </c>
      <c r="B310" s="203" t="s">
        <v>465</v>
      </c>
      <c r="C310" s="244"/>
      <c r="D310" s="204" t="s">
        <v>37</v>
      </c>
      <c r="E310" s="242">
        <f>VLOOKUP(D310,สรุปที่เข้าร่วม!H:I,2,0)</f>
        <v>3</v>
      </c>
      <c r="F310" s="204" t="s">
        <v>1711</v>
      </c>
      <c r="G310" s="205"/>
      <c r="H310" s="206" t="s">
        <v>466</v>
      </c>
      <c r="I310" s="205"/>
      <c r="J310" s="207" t="s">
        <v>45</v>
      </c>
      <c r="K310" s="207">
        <f>VLOOKUP(J310,สรุปที่เข้าร่วม!B:D,3,0)</f>
        <v>5</v>
      </c>
      <c r="L310" s="207" t="s">
        <v>21</v>
      </c>
      <c r="M310" s="208">
        <f>VLOOKUP(F310,school!F:G,2,0)</f>
        <v>58</v>
      </c>
      <c r="N310" s="209" t="str">
        <f>VLOOKUP(F310,school!F:H,3,0)</f>
        <v>กลุ่ม 6</v>
      </c>
    </row>
    <row r="311" spans="1:14" s="210" customFormat="1" ht="39.950000000000003" customHeight="1" x14ac:dyDescent="0.6">
      <c r="A311" s="202">
        <f t="shared" si="5"/>
        <v>296</v>
      </c>
      <c r="B311" s="203" t="s">
        <v>479</v>
      </c>
      <c r="C311" s="244"/>
      <c r="D311" s="204" t="s">
        <v>37</v>
      </c>
      <c r="E311" s="242">
        <f>VLOOKUP(D311,สรุปที่เข้าร่วม!H:I,2,0)</f>
        <v>3</v>
      </c>
      <c r="F311" s="204" t="s">
        <v>1711</v>
      </c>
      <c r="G311" s="205"/>
      <c r="H311" s="206" t="s">
        <v>480</v>
      </c>
      <c r="I311" s="205"/>
      <c r="J311" s="207" t="s">
        <v>45</v>
      </c>
      <c r="K311" s="207">
        <f>VLOOKUP(J311,สรุปที่เข้าร่วม!B:D,3,0)</f>
        <v>5</v>
      </c>
      <c r="L311" s="207" t="s">
        <v>21</v>
      </c>
      <c r="M311" s="208">
        <f>VLOOKUP(F311,school!F:G,2,0)</f>
        <v>58</v>
      </c>
      <c r="N311" s="209" t="str">
        <f>VLOOKUP(F311,school!F:H,3,0)</f>
        <v>กลุ่ม 6</v>
      </c>
    </row>
    <row r="312" spans="1:14" s="210" customFormat="1" ht="39.950000000000003" customHeight="1" x14ac:dyDescent="0.6">
      <c r="A312" s="202">
        <f t="shared" si="5"/>
        <v>297</v>
      </c>
      <c r="B312" s="203" t="s">
        <v>869</v>
      </c>
      <c r="C312" s="244"/>
      <c r="D312" s="204" t="s">
        <v>37</v>
      </c>
      <c r="E312" s="242">
        <f>VLOOKUP(D312,สรุปที่เข้าร่วม!H:I,2,0)</f>
        <v>3</v>
      </c>
      <c r="F312" s="204" t="s">
        <v>1717</v>
      </c>
      <c r="G312" s="205"/>
      <c r="H312" s="206" t="s">
        <v>870</v>
      </c>
      <c r="I312" s="205"/>
      <c r="J312" s="207" t="s">
        <v>45</v>
      </c>
      <c r="K312" s="207">
        <f>VLOOKUP(J312,สรุปที่เข้าร่วม!B:D,3,0)</f>
        <v>5</v>
      </c>
      <c r="L312" s="207" t="s">
        <v>21</v>
      </c>
      <c r="M312" s="208">
        <f>VLOOKUP(F312,school!F:G,2,0)</f>
        <v>60</v>
      </c>
      <c r="N312" s="209" t="str">
        <f>VLOOKUP(F312,school!F:H,3,0)</f>
        <v>กลุ่ม 6</v>
      </c>
    </row>
    <row r="313" spans="1:14" s="210" customFormat="1" ht="39.950000000000003" customHeight="1" x14ac:dyDescent="0.6">
      <c r="A313" s="202">
        <f t="shared" si="5"/>
        <v>298</v>
      </c>
      <c r="B313" s="203" t="s">
        <v>993</v>
      </c>
      <c r="C313" s="244"/>
      <c r="D313" s="204" t="s">
        <v>37</v>
      </c>
      <c r="E313" s="242">
        <f>VLOOKUP(D313,สรุปที่เข้าร่วม!H:I,2,0)</f>
        <v>3</v>
      </c>
      <c r="F313" s="204" t="s">
        <v>1717</v>
      </c>
      <c r="G313" s="205"/>
      <c r="H313" s="206" t="s">
        <v>994</v>
      </c>
      <c r="I313" s="205"/>
      <c r="J313" s="207" t="s">
        <v>45</v>
      </c>
      <c r="K313" s="207">
        <f>VLOOKUP(J313,สรุปที่เข้าร่วม!B:D,3,0)</f>
        <v>5</v>
      </c>
      <c r="L313" s="207" t="s">
        <v>21</v>
      </c>
      <c r="M313" s="208">
        <f>VLOOKUP(F313,school!F:G,2,0)</f>
        <v>60</v>
      </c>
      <c r="N313" s="209" t="str">
        <f>VLOOKUP(F313,school!F:H,3,0)</f>
        <v>กลุ่ม 6</v>
      </c>
    </row>
    <row r="314" spans="1:14" s="210" customFormat="1" ht="39.950000000000003" customHeight="1" x14ac:dyDescent="0.6">
      <c r="A314" s="202">
        <f t="shared" si="5"/>
        <v>299</v>
      </c>
      <c r="B314" s="203" t="s">
        <v>502</v>
      </c>
      <c r="C314" s="241" t="s">
        <v>35</v>
      </c>
      <c r="D314" s="204" t="s">
        <v>37</v>
      </c>
      <c r="E314" s="242">
        <f>VLOOKUP(D314,สรุปที่เข้าร่วม!H:I,2,0)</f>
        <v>3</v>
      </c>
      <c r="F314" s="204" t="s">
        <v>1722</v>
      </c>
      <c r="G314" s="205"/>
      <c r="H314" s="245">
        <v>822941707</v>
      </c>
      <c r="I314" s="205"/>
      <c r="J314" s="207" t="s">
        <v>45</v>
      </c>
      <c r="K314" s="207">
        <f>VLOOKUP(J314,สรุปที่เข้าร่วม!B:D,3,0)</f>
        <v>5</v>
      </c>
      <c r="L314" s="207" t="s">
        <v>21</v>
      </c>
      <c r="M314" s="208">
        <f>VLOOKUP(F314,school!F:G,2,0)</f>
        <v>62</v>
      </c>
      <c r="N314" s="209" t="str">
        <f>VLOOKUP(F314,school!F:H,3,0)</f>
        <v>กลุ่ม 6</v>
      </c>
    </row>
    <row r="315" spans="1:14" s="210" customFormat="1" ht="39.950000000000003" customHeight="1" x14ac:dyDescent="0.6">
      <c r="A315" s="202">
        <f t="shared" si="5"/>
        <v>300</v>
      </c>
      <c r="B315" s="203" t="s">
        <v>654</v>
      </c>
      <c r="C315" s="244"/>
      <c r="D315" s="204" t="s">
        <v>37</v>
      </c>
      <c r="E315" s="242">
        <f>VLOOKUP(D315,สรุปที่เข้าร่วม!H:I,2,0)</f>
        <v>3</v>
      </c>
      <c r="F315" s="204" t="s">
        <v>1725</v>
      </c>
      <c r="G315" s="205"/>
      <c r="H315" s="206" t="s">
        <v>655</v>
      </c>
      <c r="I315" s="205"/>
      <c r="J315" s="207" t="s">
        <v>45</v>
      </c>
      <c r="K315" s="207">
        <f>VLOOKUP(J315,สรุปที่เข้าร่วม!B:D,3,0)</f>
        <v>5</v>
      </c>
      <c r="L315" s="207" t="s">
        <v>21</v>
      </c>
      <c r="M315" s="208">
        <f>VLOOKUP(F315,school!F:G,2,0)</f>
        <v>63</v>
      </c>
      <c r="N315" s="209" t="str">
        <f>VLOOKUP(F315,school!F:H,3,0)</f>
        <v>กลุ่ม 6</v>
      </c>
    </row>
    <row r="316" spans="1:14" s="210" customFormat="1" ht="39.950000000000003" customHeight="1" x14ac:dyDescent="0.6">
      <c r="A316" s="202">
        <f t="shared" si="5"/>
        <v>301</v>
      </c>
      <c r="B316" s="203" t="s">
        <v>830</v>
      </c>
      <c r="C316" s="244"/>
      <c r="D316" s="204" t="s">
        <v>37</v>
      </c>
      <c r="E316" s="242">
        <f>VLOOKUP(D316,สรุปที่เข้าร่วม!H:I,2,0)</f>
        <v>3</v>
      </c>
      <c r="F316" s="204" t="s">
        <v>1725</v>
      </c>
      <c r="G316" s="205"/>
      <c r="H316" s="206" t="s">
        <v>831</v>
      </c>
      <c r="I316" s="205"/>
      <c r="J316" s="207" t="s">
        <v>45</v>
      </c>
      <c r="K316" s="207">
        <f>VLOOKUP(J316,สรุปที่เข้าร่วม!B:D,3,0)</f>
        <v>5</v>
      </c>
      <c r="L316" s="207" t="s">
        <v>21</v>
      </c>
      <c r="M316" s="208">
        <f>VLOOKUP(F316,school!F:G,2,0)</f>
        <v>63</v>
      </c>
      <c r="N316" s="209" t="str">
        <f>VLOOKUP(F316,school!F:H,3,0)</f>
        <v>กลุ่ม 6</v>
      </c>
    </row>
    <row r="317" spans="1:14" s="210" customFormat="1" ht="39.950000000000003" customHeight="1" x14ac:dyDescent="0.6">
      <c r="A317" s="202">
        <f t="shared" si="5"/>
        <v>302</v>
      </c>
      <c r="B317" s="203" t="s">
        <v>1763</v>
      </c>
      <c r="C317" s="244"/>
      <c r="D317" s="204" t="s">
        <v>37</v>
      </c>
      <c r="E317" s="242">
        <f>VLOOKUP(D317,สรุปที่เข้าร่วม!H:I,2,0)</f>
        <v>3</v>
      </c>
      <c r="F317" s="204" t="s">
        <v>1725</v>
      </c>
      <c r="G317" s="205"/>
      <c r="H317" s="206" t="s">
        <v>835</v>
      </c>
      <c r="I317" s="205"/>
      <c r="J317" s="207" t="s">
        <v>45</v>
      </c>
      <c r="K317" s="207">
        <f>VLOOKUP(J317,สรุปที่เข้าร่วม!B:D,3,0)</f>
        <v>5</v>
      </c>
      <c r="L317" s="207" t="s">
        <v>21</v>
      </c>
      <c r="M317" s="208">
        <f>VLOOKUP(F317,school!F:G,2,0)</f>
        <v>63</v>
      </c>
      <c r="N317" s="209" t="str">
        <f>VLOOKUP(F317,school!F:H,3,0)</f>
        <v>กลุ่ม 6</v>
      </c>
    </row>
    <row r="318" spans="1:14" s="210" customFormat="1" ht="39.950000000000003" customHeight="1" x14ac:dyDescent="0.6">
      <c r="A318" s="202">
        <f t="shared" si="5"/>
        <v>303</v>
      </c>
      <c r="B318" s="203" t="s">
        <v>897</v>
      </c>
      <c r="C318" s="244"/>
      <c r="D318" s="204" t="s">
        <v>37</v>
      </c>
      <c r="E318" s="242">
        <f>VLOOKUP(D318,สรุปที่เข้าร่วม!H:I,2,0)</f>
        <v>3</v>
      </c>
      <c r="F318" s="204" t="s">
        <v>1728</v>
      </c>
      <c r="G318" s="205"/>
      <c r="H318" s="206" t="s">
        <v>898</v>
      </c>
      <c r="I318" s="205"/>
      <c r="J318" s="207" t="s">
        <v>45</v>
      </c>
      <c r="K318" s="207">
        <f>VLOOKUP(J318,สรุปที่เข้าร่วม!B:D,3,0)</f>
        <v>5</v>
      </c>
      <c r="L318" s="207" t="s">
        <v>21</v>
      </c>
      <c r="M318" s="208">
        <f>VLOOKUP(F318,school!F:G,2,0)</f>
        <v>64</v>
      </c>
      <c r="N318" s="209" t="str">
        <f>VLOOKUP(F318,school!F:H,3,0)</f>
        <v>กลุ่ม 6</v>
      </c>
    </row>
    <row r="319" spans="1:14" s="210" customFormat="1" ht="39.950000000000003" customHeight="1" x14ac:dyDescent="0.6">
      <c r="A319" s="202">
        <f t="shared" si="5"/>
        <v>304</v>
      </c>
      <c r="B319" s="203" t="s">
        <v>901</v>
      </c>
      <c r="C319" s="244"/>
      <c r="D319" s="204" t="s">
        <v>37</v>
      </c>
      <c r="E319" s="242">
        <f>VLOOKUP(D319,สรุปที่เข้าร่วม!H:I,2,0)</f>
        <v>3</v>
      </c>
      <c r="F319" s="204" t="s">
        <v>1728</v>
      </c>
      <c r="G319" s="205"/>
      <c r="H319" s="206" t="s">
        <v>902</v>
      </c>
      <c r="I319" s="205"/>
      <c r="J319" s="207" t="s">
        <v>45</v>
      </c>
      <c r="K319" s="207">
        <f>VLOOKUP(J319,สรุปที่เข้าร่วม!B:D,3,0)</f>
        <v>5</v>
      </c>
      <c r="L319" s="207" t="s">
        <v>21</v>
      </c>
      <c r="M319" s="208">
        <f>VLOOKUP(F319,school!F:G,2,0)</f>
        <v>64</v>
      </c>
      <c r="N319" s="209" t="str">
        <f>VLOOKUP(F319,school!F:H,3,0)</f>
        <v>กลุ่ม 6</v>
      </c>
    </row>
    <row r="320" spans="1:14" s="210" customFormat="1" ht="39.950000000000003" customHeight="1" x14ac:dyDescent="0.6">
      <c r="A320" s="202">
        <f t="shared" si="5"/>
        <v>305</v>
      </c>
      <c r="B320" s="203" t="s">
        <v>1975</v>
      </c>
      <c r="C320" s="244"/>
      <c r="D320" s="204" t="s">
        <v>37</v>
      </c>
      <c r="E320" s="242"/>
      <c r="F320" s="204" t="s">
        <v>1728</v>
      </c>
      <c r="G320" s="205"/>
      <c r="H320" s="206"/>
      <c r="I320" s="205"/>
      <c r="J320" s="207" t="s">
        <v>45</v>
      </c>
      <c r="K320" s="207">
        <f>VLOOKUP(J320,สรุปที่เข้าร่วม!B:D,3,0)</f>
        <v>5</v>
      </c>
      <c r="L320" s="207" t="s">
        <v>21</v>
      </c>
      <c r="M320" s="208">
        <f>VLOOKUP(F320,school!F:G,2,0)</f>
        <v>64</v>
      </c>
      <c r="N320" s="209" t="str">
        <f>VLOOKUP(F320,school!F:H,3,0)</f>
        <v>กลุ่ม 6</v>
      </c>
    </row>
    <row r="321" spans="1:14" s="210" customFormat="1" ht="39.950000000000003" customHeight="1" x14ac:dyDescent="0.2">
      <c r="A321" s="202">
        <f t="shared" si="5"/>
        <v>306</v>
      </c>
      <c r="B321" s="203" t="s">
        <v>1843</v>
      </c>
      <c r="C321" s="246"/>
      <c r="D321" s="204" t="s">
        <v>37</v>
      </c>
      <c r="E321" s="205"/>
      <c r="F321" s="90" t="s">
        <v>1736</v>
      </c>
      <c r="G321" s="205"/>
      <c r="H321" s="206" t="s">
        <v>1845</v>
      </c>
      <c r="I321" s="205"/>
      <c r="J321" s="207" t="s">
        <v>45</v>
      </c>
      <c r="K321" s="207">
        <f>VLOOKUP(J321,สรุปที่เข้าร่วม!B:D,3,0)</f>
        <v>5</v>
      </c>
      <c r="L321" s="207" t="s">
        <v>21</v>
      </c>
      <c r="M321" s="208">
        <f>VLOOKUP(F321,school!F:G,2,0)</f>
        <v>67</v>
      </c>
      <c r="N321" s="209" t="str">
        <f>VLOOKUP(F321,school!F:H,3,0)</f>
        <v>กลุ่ม 6</v>
      </c>
    </row>
    <row r="322" spans="1:14" s="101" customFormat="1" ht="30" x14ac:dyDescent="0.65">
      <c r="A322" s="151"/>
      <c r="B322" s="152" t="s">
        <v>29</v>
      </c>
      <c r="C322" s="139"/>
      <c r="D322" s="153"/>
      <c r="E322" s="141"/>
      <c r="F322" s="170" t="str">
        <f>"จำนวนทั้งหมด   "&amp;COUNTIF(J:J,B322)&amp;"    ราย"</f>
        <v>จำนวนทั้งหมด   190    ราย</v>
      </c>
      <c r="G322" s="142"/>
      <c r="H322" s="143"/>
      <c r="I322" s="154"/>
      <c r="J322" s="169"/>
      <c r="K322" s="169"/>
      <c r="L322" s="169"/>
      <c r="M322" s="172"/>
      <c r="N322" s="166" t="e">
        <f>VLOOKUP(F322,school!F:H,3,0)</f>
        <v>#N/A</v>
      </c>
    </row>
    <row r="323" spans="1:14" s="50" customFormat="1" ht="32.25" x14ac:dyDescent="0.7">
      <c r="A323" s="145"/>
      <c r="B323" s="156" t="str">
        <f>"เข้าร่วม   "&amp;COUNTIFS(J:J,B322,L:L,"ประสงค์เข้าร่วมพิธีฯ")&amp;"    ราย"</f>
        <v>เข้าร่วม   190    ราย</v>
      </c>
      <c r="C323" s="146"/>
      <c r="D323" s="155"/>
      <c r="E323" s="147"/>
      <c r="F323" s="171"/>
      <c r="G323" s="148"/>
      <c r="H323" s="149"/>
      <c r="I323" s="150"/>
      <c r="J323" s="168"/>
      <c r="K323" s="168"/>
      <c r="L323" s="168"/>
      <c r="M323" s="168"/>
      <c r="N323" s="166" t="e">
        <f>VLOOKUP(F323,school!F:H,3,0)</f>
        <v>#N/A</v>
      </c>
    </row>
    <row r="324" spans="1:14" s="210" customFormat="1" ht="39.950000000000003" customHeight="1" x14ac:dyDescent="0.6">
      <c r="A324" s="202">
        <f>A321+1</f>
        <v>307</v>
      </c>
      <c r="B324" s="203" t="s">
        <v>1919</v>
      </c>
      <c r="C324" s="244"/>
      <c r="D324" s="204" t="s">
        <v>24</v>
      </c>
      <c r="E324" s="242">
        <f>VLOOKUP(D324,สรุปที่เข้าร่วม!H:I,2,0)</f>
        <v>2</v>
      </c>
      <c r="F324" s="204" t="s">
        <v>1576</v>
      </c>
      <c r="G324" s="205"/>
      <c r="H324" s="206" t="s">
        <v>257</v>
      </c>
      <c r="I324" s="205"/>
      <c r="J324" s="207" t="s">
        <v>29</v>
      </c>
      <c r="K324" s="207">
        <f>VLOOKUP(J324,สรุปที่เข้าร่วม!B:D,3,0)</f>
        <v>6</v>
      </c>
      <c r="L324" s="207" t="s">
        <v>21</v>
      </c>
      <c r="M324" s="208">
        <f>VLOOKUP(F324,school!F:G,2,0)</f>
        <v>12</v>
      </c>
      <c r="N324" s="209" t="str">
        <f>VLOOKUP(F324,school!F:H,3,0)</f>
        <v>กลุ่ม 2</v>
      </c>
    </row>
    <row r="325" spans="1:14" s="210" customFormat="1" ht="39.950000000000003" customHeight="1" x14ac:dyDescent="0.6">
      <c r="A325" s="202">
        <f>A324+1</f>
        <v>308</v>
      </c>
      <c r="B325" s="203" t="s">
        <v>256</v>
      </c>
      <c r="C325" s="244"/>
      <c r="D325" s="204" t="s">
        <v>24</v>
      </c>
      <c r="E325" s="242">
        <f>VLOOKUP(D325,สรุปที่เข้าร่วม!H:I,2,0)</f>
        <v>2</v>
      </c>
      <c r="F325" s="204" t="s">
        <v>1615</v>
      </c>
      <c r="G325" s="205"/>
      <c r="H325" s="206" t="s">
        <v>257</v>
      </c>
      <c r="I325" s="205"/>
      <c r="J325" s="207" t="s">
        <v>29</v>
      </c>
      <c r="K325" s="207">
        <f>VLOOKUP(J325,สรุปที่เข้าร่วม!B:D,3,0)</f>
        <v>6</v>
      </c>
      <c r="L325" s="207" t="s">
        <v>21</v>
      </c>
      <c r="M325" s="208">
        <f>VLOOKUP(F325,school!F:G,2,0)</f>
        <v>25</v>
      </c>
      <c r="N325" s="209" t="str">
        <f>VLOOKUP(F325,school!F:H,3,0)</f>
        <v>กลุ่ม 3</v>
      </c>
    </row>
    <row r="326" spans="1:14" s="210" customFormat="1" ht="39.950000000000003" customHeight="1" x14ac:dyDescent="0.6">
      <c r="A326" s="202">
        <f t="shared" ref="A326:A389" si="6">A325+1</f>
        <v>309</v>
      </c>
      <c r="B326" s="203" t="s">
        <v>164</v>
      </c>
      <c r="C326" s="241" t="s">
        <v>35</v>
      </c>
      <c r="D326" s="204" t="s">
        <v>24</v>
      </c>
      <c r="E326" s="242">
        <f>VLOOKUP(D326,สรุปที่เข้าร่วม!H:I,2,0)</f>
        <v>2</v>
      </c>
      <c r="F326" s="204" t="s">
        <v>1621</v>
      </c>
      <c r="G326" s="205"/>
      <c r="H326" s="206" t="s">
        <v>165</v>
      </c>
      <c r="I326" s="205"/>
      <c r="J326" s="207" t="s">
        <v>29</v>
      </c>
      <c r="K326" s="207">
        <f>VLOOKUP(J326,สรุปที่เข้าร่วม!B:D,3,0)</f>
        <v>6</v>
      </c>
      <c r="L326" s="207" t="s">
        <v>21</v>
      </c>
      <c r="M326" s="208">
        <f>VLOOKUP(F326,school!F:G,2,0)</f>
        <v>27</v>
      </c>
      <c r="N326" s="209" t="str">
        <f>VLOOKUP(F326,school!F:H,3,0)</f>
        <v>กลุ่ม 3</v>
      </c>
    </row>
    <row r="327" spans="1:14" s="210" customFormat="1" ht="39.950000000000003" customHeight="1" x14ac:dyDescent="0.6">
      <c r="A327" s="202">
        <f t="shared" si="6"/>
        <v>310</v>
      </c>
      <c r="B327" s="203" t="s">
        <v>1920</v>
      </c>
      <c r="C327" s="241"/>
      <c r="D327" s="204" t="s">
        <v>24</v>
      </c>
      <c r="E327" s="242"/>
      <c r="F327" s="204" t="s">
        <v>1642</v>
      </c>
      <c r="G327" s="205"/>
      <c r="H327" s="206"/>
      <c r="I327" s="205"/>
      <c r="J327" s="207" t="s">
        <v>29</v>
      </c>
      <c r="K327" s="207">
        <f>VLOOKUP(J327,สรุปที่เข้าร่วม!B:D,3,0)</f>
        <v>6</v>
      </c>
      <c r="L327" s="207" t="s">
        <v>21</v>
      </c>
      <c r="M327" s="208">
        <f>VLOOKUP(F327,school!F:G,2,0)</f>
        <v>34</v>
      </c>
      <c r="N327" s="209" t="str">
        <f>VLOOKUP(F327,school!F:H,3,0)</f>
        <v>กลุ่ม 3</v>
      </c>
    </row>
    <row r="328" spans="1:14" s="210" customFormat="1" ht="39.950000000000003" customHeight="1" x14ac:dyDescent="0.6">
      <c r="A328" s="202">
        <f t="shared" si="6"/>
        <v>311</v>
      </c>
      <c r="B328" s="203" t="s">
        <v>1775</v>
      </c>
      <c r="C328" s="244"/>
      <c r="D328" s="204" t="s">
        <v>24</v>
      </c>
      <c r="E328" s="242">
        <f>VLOOKUP(D328,สรุปที่เข้าร่วม!H:I,2,0)</f>
        <v>2</v>
      </c>
      <c r="F328" s="204" t="s">
        <v>1645</v>
      </c>
      <c r="G328" s="205"/>
      <c r="H328" s="206" t="s">
        <v>133</v>
      </c>
      <c r="I328" s="205"/>
      <c r="J328" s="207" t="s">
        <v>29</v>
      </c>
      <c r="K328" s="207">
        <f>VLOOKUP(J328,สรุปที่เข้าร่วม!B:D,3,0)</f>
        <v>6</v>
      </c>
      <c r="L328" s="207" t="s">
        <v>21</v>
      </c>
      <c r="M328" s="208">
        <f>VLOOKUP(F328,school!F:G,2,0)</f>
        <v>35</v>
      </c>
      <c r="N328" s="209" t="str">
        <f>VLOOKUP(F328,school!F:H,3,0)</f>
        <v>กลุ่ม 3</v>
      </c>
    </row>
    <row r="329" spans="1:14" s="210" customFormat="1" ht="39.950000000000003" customHeight="1" x14ac:dyDescent="0.6">
      <c r="A329" s="202">
        <f t="shared" si="6"/>
        <v>312</v>
      </c>
      <c r="B329" s="203" t="s">
        <v>1921</v>
      </c>
      <c r="C329" s="244"/>
      <c r="D329" s="204" t="s">
        <v>24</v>
      </c>
      <c r="E329" s="242"/>
      <c r="F329" s="204" t="s">
        <v>1660</v>
      </c>
      <c r="G329" s="205"/>
      <c r="H329" s="206"/>
      <c r="I329" s="205"/>
      <c r="J329" s="207" t="s">
        <v>29</v>
      </c>
      <c r="K329" s="207">
        <f>VLOOKUP(J329,สรุปที่เข้าร่วม!B:D,3,0)</f>
        <v>6</v>
      </c>
      <c r="L329" s="207" t="s">
        <v>21</v>
      </c>
      <c r="M329" s="208">
        <f>VLOOKUP(F329,school!F:G,2,0)</f>
        <v>40</v>
      </c>
      <c r="N329" s="209" t="str">
        <f>VLOOKUP(F329,school!F:H,3,0)</f>
        <v>กลุ่ม 4</v>
      </c>
    </row>
    <row r="330" spans="1:14" s="210" customFormat="1" ht="39.950000000000003" customHeight="1" x14ac:dyDescent="0.6">
      <c r="A330" s="202">
        <f t="shared" si="6"/>
        <v>313</v>
      </c>
      <c r="B330" s="203" t="s">
        <v>1922</v>
      </c>
      <c r="C330" s="244"/>
      <c r="D330" s="204" t="s">
        <v>24</v>
      </c>
      <c r="E330" s="242"/>
      <c r="F330" s="204" t="s">
        <v>1682</v>
      </c>
      <c r="G330" s="205"/>
      <c r="H330" s="206"/>
      <c r="I330" s="205"/>
      <c r="J330" s="207" t="s">
        <v>29</v>
      </c>
      <c r="K330" s="207">
        <f>VLOOKUP(J330,สรุปที่เข้าร่วม!B:D,3,0)</f>
        <v>6</v>
      </c>
      <c r="L330" s="207" t="s">
        <v>21</v>
      </c>
      <c r="M330" s="208">
        <f>VLOOKUP(F330,school!F:G,2,0)</f>
        <v>48</v>
      </c>
      <c r="N330" s="209" t="str">
        <f>VLOOKUP(F330,school!F:H,3,0)</f>
        <v>กลุ่ม 5</v>
      </c>
    </row>
    <row r="331" spans="1:14" s="210" customFormat="1" ht="39.950000000000003" customHeight="1" x14ac:dyDescent="0.6">
      <c r="A331" s="202">
        <f t="shared" si="6"/>
        <v>314</v>
      </c>
      <c r="B331" s="203" t="s">
        <v>1209</v>
      </c>
      <c r="C331" s="244"/>
      <c r="D331" s="204" t="s">
        <v>24</v>
      </c>
      <c r="E331" s="242">
        <f>VLOOKUP(D331,สรุปที่เข้าร่วม!H:I,2,0)</f>
        <v>2</v>
      </c>
      <c r="F331" s="204" t="s">
        <v>1690</v>
      </c>
      <c r="G331" s="205"/>
      <c r="H331" s="206" t="s">
        <v>1210</v>
      </c>
      <c r="I331" s="205"/>
      <c r="J331" s="207" t="s">
        <v>29</v>
      </c>
      <c r="K331" s="207">
        <f>VLOOKUP(J331,สรุปที่เข้าร่วม!B:D,3,0)</f>
        <v>6</v>
      </c>
      <c r="L331" s="207" t="s">
        <v>21</v>
      </c>
      <c r="M331" s="208">
        <f>VLOOKUP(F331,school!F:G,2,0)</f>
        <v>51</v>
      </c>
      <c r="N331" s="209" t="str">
        <f>VLOOKUP(F331,school!F:H,3,0)</f>
        <v>กลุ่ม 5</v>
      </c>
    </row>
    <row r="332" spans="1:14" s="210" customFormat="1" ht="39.950000000000003" customHeight="1" x14ac:dyDescent="0.6">
      <c r="A332" s="202">
        <f t="shared" si="6"/>
        <v>315</v>
      </c>
      <c r="B332" s="203" t="s">
        <v>27</v>
      </c>
      <c r="C332" s="244"/>
      <c r="D332" s="204" t="s">
        <v>24</v>
      </c>
      <c r="E332" s="242">
        <f>VLOOKUP(D332,สรุปที่เข้าร่วม!H:I,2,0)</f>
        <v>2</v>
      </c>
      <c r="F332" s="204" t="s">
        <v>1705</v>
      </c>
      <c r="G332" s="205"/>
      <c r="H332" s="206" t="s">
        <v>28</v>
      </c>
      <c r="I332" s="205"/>
      <c r="J332" s="207" t="s">
        <v>29</v>
      </c>
      <c r="K332" s="207">
        <f>VLOOKUP(J332,สรุปที่เข้าร่วม!B:D,3,0)</f>
        <v>6</v>
      </c>
      <c r="L332" s="207" t="s">
        <v>21</v>
      </c>
      <c r="M332" s="208">
        <f>VLOOKUP(F332,school!F:G,2,0)</f>
        <v>56</v>
      </c>
      <c r="N332" s="209" t="str">
        <f>VLOOKUP(F332,school!F:H,3,0)</f>
        <v>กลุ่ม 5</v>
      </c>
    </row>
    <row r="333" spans="1:14" s="210" customFormat="1" ht="39.950000000000003" customHeight="1" x14ac:dyDescent="0.6">
      <c r="A333" s="202">
        <f t="shared" si="6"/>
        <v>316</v>
      </c>
      <c r="B333" s="203" t="s">
        <v>467</v>
      </c>
      <c r="C333" s="244"/>
      <c r="D333" s="204" t="s">
        <v>24</v>
      </c>
      <c r="E333" s="242">
        <f>VLOOKUP(D333,สรุปที่เข้าร่วม!H:I,2,0)</f>
        <v>2</v>
      </c>
      <c r="F333" s="204" t="s">
        <v>1725</v>
      </c>
      <c r="G333" s="205"/>
      <c r="H333" s="206" t="s">
        <v>468</v>
      </c>
      <c r="I333" s="205"/>
      <c r="J333" s="207" t="s">
        <v>29</v>
      </c>
      <c r="K333" s="207">
        <f>VLOOKUP(J333,สรุปที่เข้าร่วม!B:D,3,0)</f>
        <v>6</v>
      </c>
      <c r="L333" s="207" t="s">
        <v>21</v>
      </c>
      <c r="M333" s="208">
        <f>VLOOKUP(F333,school!F:G,2,0)</f>
        <v>63</v>
      </c>
      <c r="N333" s="209" t="str">
        <f>VLOOKUP(F333,school!F:H,3,0)</f>
        <v>กลุ่ม 6</v>
      </c>
    </row>
    <row r="334" spans="1:14" s="210" customFormat="1" ht="39.950000000000003" customHeight="1" x14ac:dyDescent="0.6">
      <c r="A334" s="202">
        <f t="shared" si="6"/>
        <v>317</v>
      </c>
      <c r="B334" s="203" t="s">
        <v>1913</v>
      </c>
      <c r="C334" s="244"/>
      <c r="D334" s="204" t="s">
        <v>24</v>
      </c>
      <c r="E334" s="242"/>
      <c r="F334" s="204" t="s">
        <v>1731</v>
      </c>
      <c r="G334" s="205"/>
      <c r="H334" s="206"/>
      <c r="I334" s="205"/>
      <c r="J334" s="207" t="s">
        <v>29</v>
      </c>
      <c r="K334" s="207">
        <f>VLOOKUP(J334,สรุปที่เข้าร่วม!B:D,3,0)</f>
        <v>6</v>
      </c>
      <c r="L334" s="207" t="s">
        <v>21</v>
      </c>
      <c r="M334" s="208">
        <f>VLOOKUP(F334,school!F:G,2,0)</f>
        <v>65</v>
      </c>
      <c r="N334" s="209" t="str">
        <f>VLOOKUP(F334,school!F:H,3,0)</f>
        <v>กลุ่ม 6</v>
      </c>
    </row>
    <row r="335" spans="1:14" s="210" customFormat="1" ht="39.950000000000003" customHeight="1" x14ac:dyDescent="0.6">
      <c r="A335" s="202">
        <f t="shared" si="6"/>
        <v>318</v>
      </c>
      <c r="B335" s="203" t="s">
        <v>1776</v>
      </c>
      <c r="C335" s="244"/>
      <c r="D335" s="204" t="s">
        <v>37</v>
      </c>
      <c r="E335" s="242">
        <f>VLOOKUP(D335,สรุปที่เข้าร่วม!H:I,2,0)</f>
        <v>3</v>
      </c>
      <c r="F335" s="204" t="s">
        <v>1545</v>
      </c>
      <c r="G335" s="205"/>
      <c r="H335" s="206" t="s">
        <v>723</v>
      </c>
      <c r="I335" s="205"/>
      <c r="J335" s="207" t="s">
        <v>29</v>
      </c>
      <c r="K335" s="207">
        <f>VLOOKUP(J335,สรุปที่เข้าร่วม!B:D,3,0)</f>
        <v>6</v>
      </c>
      <c r="L335" s="207" t="s">
        <v>21</v>
      </c>
      <c r="M335" s="208">
        <f>VLOOKUP(F335,school!F:G,2,0)</f>
        <v>1</v>
      </c>
      <c r="N335" s="209" t="str">
        <f>VLOOKUP(F335,school!F:H,3,0)</f>
        <v>กลุ่ม 1</v>
      </c>
    </row>
    <row r="336" spans="1:14" s="210" customFormat="1" ht="39.950000000000003" customHeight="1" x14ac:dyDescent="0.6">
      <c r="A336" s="202">
        <f t="shared" si="6"/>
        <v>319</v>
      </c>
      <c r="B336" s="203" t="s">
        <v>751</v>
      </c>
      <c r="C336" s="244"/>
      <c r="D336" s="204" t="s">
        <v>37</v>
      </c>
      <c r="E336" s="242">
        <f>VLOOKUP(D336,สรุปที่เข้าร่วม!H:I,2,0)</f>
        <v>3</v>
      </c>
      <c r="F336" s="204" t="s">
        <v>1545</v>
      </c>
      <c r="G336" s="205"/>
      <c r="H336" s="206" t="s">
        <v>752</v>
      </c>
      <c r="I336" s="205"/>
      <c r="J336" s="207" t="s">
        <v>29</v>
      </c>
      <c r="K336" s="207">
        <f>VLOOKUP(J336,สรุปที่เข้าร่วม!B:D,3,0)</f>
        <v>6</v>
      </c>
      <c r="L336" s="207" t="s">
        <v>21</v>
      </c>
      <c r="M336" s="208">
        <f>VLOOKUP(F336,school!F:G,2,0)</f>
        <v>1</v>
      </c>
      <c r="N336" s="209" t="str">
        <f>VLOOKUP(F336,school!F:H,3,0)</f>
        <v>กลุ่ม 1</v>
      </c>
    </row>
    <row r="337" spans="1:14" s="210" customFormat="1" ht="39.950000000000003" customHeight="1" x14ac:dyDescent="0.6">
      <c r="A337" s="202">
        <f t="shared" si="6"/>
        <v>320</v>
      </c>
      <c r="B337" s="203" t="s">
        <v>1441</v>
      </c>
      <c r="C337" s="244"/>
      <c r="D337" s="204" t="s">
        <v>37</v>
      </c>
      <c r="E337" s="242">
        <f>VLOOKUP(D337,สรุปที่เข้าร่วม!H:I,2,0)</f>
        <v>3</v>
      </c>
      <c r="F337" s="204" t="s">
        <v>1545</v>
      </c>
      <c r="G337" s="205"/>
      <c r="H337" s="206" t="s">
        <v>1442</v>
      </c>
      <c r="I337" s="205"/>
      <c r="J337" s="207" t="s">
        <v>29</v>
      </c>
      <c r="K337" s="207">
        <f>VLOOKUP(J337,สรุปที่เข้าร่วม!B:D,3,0)</f>
        <v>6</v>
      </c>
      <c r="L337" s="207" t="s">
        <v>21</v>
      </c>
      <c r="M337" s="208">
        <f>VLOOKUP(F337,school!F:G,2,0)</f>
        <v>1</v>
      </c>
      <c r="N337" s="209" t="str">
        <f>VLOOKUP(F337,school!F:H,3,0)</f>
        <v>กลุ่ม 1</v>
      </c>
    </row>
    <row r="338" spans="1:14" s="210" customFormat="1" ht="39.950000000000003" customHeight="1" x14ac:dyDescent="0.6">
      <c r="A338" s="202">
        <f t="shared" si="6"/>
        <v>321</v>
      </c>
      <c r="B338" s="203" t="s">
        <v>392</v>
      </c>
      <c r="C338" s="244"/>
      <c r="D338" s="204" t="s">
        <v>37</v>
      </c>
      <c r="E338" s="242">
        <f>VLOOKUP(D338,สรุปที่เข้าร่วม!H:I,2,0)</f>
        <v>3</v>
      </c>
      <c r="F338" s="204" t="s">
        <v>1548</v>
      </c>
      <c r="G338" s="205"/>
      <c r="H338" s="206" t="s">
        <v>393</v>
      </c>
      <c r="I338" s="205"/>
      <c r="J338" s="207" t="s">
        <v>29</v>
      </c>
      <c r="K338" s="207">
        <f>VLOOKUP(J338,สรุปที่เข้าร่วม!B:D,3,0)</f>
        <v>6</v>
      </c>
      <c r="L338" s="207" t="s">
        <v>21</v>
      </c>
      <c r="M338" s="208">
        <f>VLOOKUP(F338,school!F:G,2,0)</f>
        <v>2</v>
      </c>
      <c r="N338" s="209" t="str">
        <f>VLOOKUP(F338,school!F:H,3,0)</f>
        <v>กลุ่ม 1</v>
      </c>
    </row>
    <row r="339" spans="1:14" s="210" customFormat="1" ht="39.950000000000003" customHeight="1" x14ac:dyDescent="0.6">
      <c r="A339" s="202">
        <f t="shared" si="6"/>
        <v>322</v>
      </c>
      <c r="B339" s="203" t="s">
        <v>394</v>
      </c>
      <c r="C339" s="244"/>
      <c r="D339" s="204" t="s">
        <v>37</v>
      </c>
      <c r="E339" s="242">
        <f>VLOOKUP(D339,สรุปที่เข้าร่วม!H:I,2,0)</f>
        <v>3</v>
      </c>
      <c r="F339" s="204" t="s">
        <v>1548</v>
      </c>
      <c r="G339" s="205"/>
      <c r="H339" s="206" t="s">
        <v>395</v>
      </c>
      <c r="I339" s="205"/>
      <c r="J339" s="207" t="s">
        <v>29</v>
      </c>
      <c r="K339" s="207">
        <f>VLOOKUP(J339,สรุปที่เข้าร่วม!B:D,3,0)</f>
        <v>6</v>
      </c>
      <c r="L339" s="207" t="s">
        <v>21</v>
      </c>
      <c r="M339" s="208">
        <f>VLOOKUP(F339,school!F:G,2,0)</f>
        <v>2</v>
      </c>
      <c r="N339" s="209" t="str">
        <f>VLOOKUP(F339,school!F:H,3,0)</f>
        <v>กลุ่ม 1</v>
      </c>
    </row>
    <row r="340" spans="1:14" s="210" customFormat="1" ht="39.950000000000003" customHeight="1" x14ac:dyDescent="0.6">
      <c r="A340" s="202">
        <f t="shared" si="6"/>
        <v>323</v>
      </c>
      <c r="B340" s="203" t="s">
        <v>217</v>
      </c>
      <c r="C340" s="244"/>
      <c r="D340" s="204" t="s">
        <v>37</v>
      </c>
      <c r="E340" s="242">
        <f>VLOOKUP(D340,สรุปที่เข้าร่วม!H:I,2,0)</f>
        <v>3</v>
      </c>
      <c r="F340" s="204" t="s">
        <v>1551</v>
      </c>
      <c r="G340" s="205"/>
      <c r="H340" s="206" t="s">
        <v>218</v>
      </c>
      <c r="I340" s="205"/>
      <c r="J340" s="207" t="s">
        <v>29</v>
      </c>
      <c r="K340" s="207">
        <f>VLOOKUP(J340,สรุปที่เข้าร่วม!B:D,3,0)</f>
        <v>6</v>
      </c>
      <c r="L340" s="207" t="s">
        <v>21</v>
      </c>
      <c r="M340" s="208">
        <f>VLOOKUP(F340,school!F:G,2,0)</f>
        <v>3</v>
      </c>
      <c r="N340" s="209" t="str">
        <f>VLOOKUP(F340,school!F:H,3,0)</f>
        <v>กลุ่ม 1</v>
      </c>
    </row>
    <row r="341" spans="1:14" s="210" customFormat="1" ht="39.950000000000003" customHeight="1" x14ac:dyDescent="0.6">
      <c r="A341" s="202">
        <f t="shared" si="6"/>
        <v>324</v>
      </c>
      <c r="B341" s="203" t="s">
        <v>220</v>
      </c>
      <c r="C341" s="241" t="s">
        <v>35</v>
      </c>
      <c r="D341" s="204" t="s">
        <v>37</v>
      </c>
      <c r="E341" s="242">
        <f>VLOOKUP(D341,สรุปที่เข้าร่วม!H:I,2,0)</f>
        <v>3</v>
      </c>
      <c r="F341" s="204" t="s">
        <v>1551</v>
      </c>
      <c r="G341" s="205"/>
      <c r="H341" s="206" t="s">
        <v>221</v>
      </c>
      <c r="I341" s="205"/>
      <c r="J341" s="207" t="s">
        <v>29</v>
      </c>
      <c r="K341" s="207">
        <f>VLOOKUP(J341,สรุปที่เข้าร่วม!B:D,3,0)</f>
        <v>6</v>
      </c>
      <c r="L341" s="207" t="s">
        <v>21</v>
      </c>
      <c r="M341" s="208">
        <f>VLOOKUP(F341,school!F:G,2,0)</f>
        <v>3</v>
      </c>
      <c r="N341" s="209" t="str">
        <f>VLOOKUP(F341,school!F:H,3,0)</f>
        <v>กลุ่ม 1</v>
      </c>
    </row>
    <row r="342" spans="1:14" s="210" customFormat="1" ht="39.950000000000003" customHeight="1" x14ac:dyDescent="0.6">
      <c r="A342" s="202">
        <f t="shared" si="6"/>
        <v>325</v>
      </c>
      <c r="B342" s="203" t="s">
        <v>273</v>
      </c>
      <c r="C342" s="244"/>
      <c r="D342" s="204" t="s">
        <v>37</v>
      </c>
      <c r="E342" s="242">
        <f>VLOOKUP(D342,สรุปที่เข้าร่วม!H:I,2,0)</f>
        <v>3</v>
      </c>
      <c r="F342" s="204" t="s">
        <v>1551</v>
      </c>
      <c r="G342" s="205"/>
      <c r="H342" s="206" t="s">
        <v>274</v>
      </c>
      <c r="I342" s="205"/>
      <c r="J342" s="207" t="s">
        <v>29</v>
      </c>
      <c r="K342" s="207">
        <f>VLOOKUP(J342,สรุปที่เข้าร่วม!B:D,3,0)</f>
        <v>6</v>
      </c>
      <c r="L342" s="207" t="s">
        <v>21</v>
      </c>
      <c r="M342" s="208">
        <f>VLOOKUP(F342,school!F:G,2,0)</f>
        <v>3</v>
      </c>
      <c r="N342" s="209" t="str">
        <f>VLOOKUP(F342,school!F:H,3,0)</f>
        <v>กลุ่ม 1</v>
      </c>
    </row>
    <row r="343" spans="1:14" s="210" customFormat="1" ht="39.950000000000003" customHeight="1" x14ac:dyDescent="0.6">
      <c r="A343" s="202">
        <f t="shared" si="6"/>
        <v>326</v>
      </c>
      <c r="B343" s="203" t="s">
        <v>746</v>
      </c>
      <c r="C343" s="241" t="s">
        <v>35</v>
      </c>
      <c r="D343" s="204" t="s">
        <v>37</v>
      </c>
      <c r="E343" s="242">
        <f>VLOOKUP(D343,สรุปที่เข้าร่วม!H:I,2,0)</f>
        <v>3</v>
      </c>
      <c r="F343" s="204" t="s">
        <v>1551</v>
      </c>
      <c r="G343" s="205"/>
      <c r="H343" s="206" t="s">
        <v>747</v>
      </c>
      <c r="I343" s="205"/>
      <c r="J343" s="207" t="s">
        <v>29</v>
      </c>
      <c r="K343" s="207">
        <f>VLOOKUP(J343,สรุปที่เข้าร่วม!B:D,3,0)</f>
        <v>6</v>
      </c>
      <c r="L343" s="207" t="s">
        <v>21</v>
      </c>
      <c r="M343" s="208">
        <f>VLOOKUP(F343,school!F:G,2,0)</f>
        <v>3</v>
      </c>
      <c r="N343" s="209" t="str">
        <f>VLOOKUP(F343,school!F:H,3,0)</f>
        <v>กลุ่ม 1</v>
      </c>
    </row>
    <row r="344" spans="1:14" s="210" customFormat="1" ht="39.950000000000003" customHeight="1" x14ac:dyDescent="0.6">
      <c r="A344" s="202">
        <f t="shared" si="6"/>
        <v>327</v>
      </c>
      <c r="B344" s="203" t="s">
        <v>568</v>
      </c>
      <c r="C344" s="244"/>
      <c r="D344" s="204" t="s">
        <v>37</v>
      </c>
      <c r="E344" s="242">
        <f>VLOOKUP(D344,สรุปที่เข้าร่วม!H:I,2,0)</f>
        <v>3</v>
      </c>
      <c r="F344" s="204" t="s">
        <v>1554</v>
      </c>
      <c r="G344" s="205"/>
      <c r="H344" s="206" t="s">
        <v>569</v>
      </c>
      <c r="I344" s="205"/>
      <c r="J344" s="207" t="s">
        <v>29</v>
      </c>
      <c r="K344" s="207">
        <f>VLOOKUP(J344,สรุปที่เข้าร่วม!B:D,3,0)</f>
        <v>6</v>
      </c>
      <c r="L344" s="207" t="s">
        <v>21</v>
      </c>
      <c r="M344" s="208">
        <f>VLOOKUP(F344,school!F:G,2,0)</f>
        <v>4</v>
      </c>
      <c r="N344" s="209" t="str">
        <f>VLOOKUP(F344,school!F:H,3,0)</f>
        <v>กลุ่ม 1</v>
      </c>
    </row>
    <row r="345" spans="1:14" s="210" customFormat="1" ht="39.950000000000003" customHeight="1" x14ac:dyDescent="0.6">
      <c r="A345" s="202">
        <f t="shared" si="6"/>
        <v>328</v>
      </c>
      <c r="B345" s="203" t="s">
        <v>571</v>
      </c>
      <c r="C345" s="244"/>
      <c r="D345" s="204" t="s">
        <v>37</v>
      </c>
      <c r="E345" s="242">
        <f>VLOOKUP(D345,สรุปที่เข้าร่วม!H:I,2,0)</f>
        <v>3</v>
      </c>
      <c r="F345" s="204" t="s">
        <v>1554</v>
      </c>
      <c r="G345" s="205"/>
      <c r="H345" s="206" t="s">
        <v>572</v>
      </c>
      <c r="I345" s="205"/>
      <c r="J345" s="207" t="s">
        <v>29</v>
      </c>
      <c r="K345" s="207">
        <f>VLOOKUP(J345,สรุปที่เข้าร่วม!B:D,3,0)</f>
        <v>6</v>
      </c>
      <c r="L345" s="207" t="s">
        <v>21</v>
      </c>
      <c r="M345" s="208">
        <f>VLOOKUP(F345,school!F:G,2,0)</f>
        <v>4</v>
      </c>
      <c r="N345" s="209" t="str">
        <f>VLOOKUP(F345,school!F:H,3,0)</f>
        <v>กลุ่ม 1</v>
      </c>
    </row>
    <row r="346" spans="1:14" s="210" customFormat="1" ht="39.950000000000003" customHeight="1" x14ac:dyDescent="0.6">
      <c r="A346" s="202">
        <f t="shared" si="6"/>
        <v>329</v>
      </c>
      <c r="B346" s="203" t="s">
        <v>573</v>
      </c>
      <c r="C346" s="244"/>
      <c r="D346" s="204" t="s">
        <v>37</v>
      </c>
      <c r="E346" s="242">
        <f>VLOOKUP(D346,สรุปที่เข้าร่วม!H:I,2,0)</f>
        <v>3</v>
      </c>
      <c r="F346" s="204" t="s">
        <v>1554</v>
      </c>
      <c r="G346" s="205"/>
      <c r="H346" s="206" t="s">
        <v>574</v>
      </c>
      <c r="I346" s="205"/>
      <c r="J346" s="207" t="s">
        <v>29</v>
      </c>
      <c r="K346" s="207">
        <f>VLOOKUP(J346,สรุปที่เข้าร่วม!B:D,3,0)</f>
        <v>6</v>
      </c>
      <c r="L346" s="207" t="s">
        <v>21</v>
      </c>
      <c r="M346" s="208">
        <f>VLOOKUP(F346,school!F:G,2,0)</f>
        <v>4</v>
      </c>
      <c r="N346" s="209" t="str">
        <f>VLOOKUP(F346,school!F:H,3,0)</f>
        <v>กลุ่ม 1</v>
      </c>
    </row>
    <row r="347" spans="1:14" s="210" customFormat="1" ht="39.950000000000003" customHeight="1" x14ac:dyDescent="0.6">
      <c r="A347" s="202">
        <f t="shared" si="6"/>
        <v>330</v>
      </c>
      <c r="B347" s="203" t="s">
        <v>623</v>
      </c>
      <c r="C347" s="241" t="s">
        <v>35</v>
      </c>
      <c r="D347" s="204" t="s">
        <v>37</v>
      </c>
      <c r="E347" s="242">
        <f>VLOOKUP(D347,สรุปที่เข้าร่วม!H:I,2,0)</f>
        <v>3</v>
      </c>
      <c r="F347" s="204" t="s">
        <v>1557</v>
      </c>
      <c r="G347" s="205"/>
      <c r="H347" s="206" t="s">
        <v>624</v>
      </c>
      <c r="I347" s="205"/>
      <c r="J347" s="207" t="s">
        <v>29</v>
      </c>
      <c r="K347" s="207">
        <f>VLOOKUP(J347,สรุปที่เข้าร่วม!B:D,3,0)</f>
        <v>6</v>
      </c>
      <c r="L347" s="207" t="s">
        <v>21</v>
      </c>
      <c r="M347" s="208">
        <f>VLOOKUP(F347,school!F:G,2,0)</f>
        <v>5</v>
      </c>
      <c r="N347" s="209" t="str">
        <f>VLOOKUP(F347,school!F:H,3,0)</f>
        <v>กลุ่ม 1</v>
      </c>
    </row>
    <row r="348" spans="1:14" s="210" customFormat="1" ht="39.950000000000003" customHeight="1" x14ac:dyDescent="0.6">
      <c r="A348" s="202">
        <f t="shared" si="6"/>
        <v>331</v>
      </c>
      <c r="B348" s="203" t="s">
        <v>736</v>
      </c>
      <c r="C348" s="244"/>
      <c r="D348" s="204" t="s">
        <v>37</v>
      </c>
      <c r="E348" s="242">
        <f>VLOOKUP(D348,สรุปที่เข้าร่วม!H:I,2,0)</f>
        <v>3</v>
      </c>
      <c r="F348" s="204" t="s">
        <v>1557</v>
      </c>
      <c r="G348" s="205"/>
      <c r="H348" s="206" t="s">
        <v>737</v>
      </c>
      <c r="I348" s="205"/>
      <c r="J348" s="207" t="s">
        <v>29</v>
      </c>
      <c r="K348" s="207">
        <f>VLOOKUP(J348,สรุปที่เข้าร่วม!B:D,3,0)</f>
        <v>6</v>
      </c>
      <c r="L348" s="207" t="s">
        <v>21</v>
      </c>
      <c r="M348" s="208">
        <f>VLOOKUP(F348,school!F:G,2,0)</f>
        <v>5</v>
      </c>
      <c r="N348" s="209" t="str">
        <f>VLOOKUP(F348,school!F:H,3,0)</f>
        <v>กลุ่ม 1</v>
      </c>
    </row>
    <row r="349" spans="1:14" s="210" customFormat="1" ht="39.950000000000003" customHeight="1" x14ac:dyDescent="0.6">
      <c r="A349" s="202">
        <f t="shared" si="6"/>
        <v>332</v>
      </c>
      <c r="B349" s="203" t="s">
        <v>738</v>
      </c>
      <c r="C349" s="244"/>
      <c r="D349" s="204" t="s">
        <v>37</v>
      </c>
      <c r="E349" s="242">
        <f>VLOOKUP(D349,สรุปที่เข้าร่วม!H:I,2,0)</f>
        <v>3</v>
      </c>
      <c r="F349" s="204" t="s">
        <v>1557</v>
      </c>
      <c r="G349" s="205"/>
      <c r="H349" s="206" t="s">
        <v>739</v>
      </c>
      <c r="I349" s="205"/>
      <c r="J349" s="207" t="s">
        <v>29</v>
      </c>
      <c r="K349" s="207">
        <f>VLOOKUP(J349,สรุปที่เข้าร่วม!B:D,3,0)</f>
        <v>6</v>
      </c>
      <c r="L349" s="207" t="s">
        <v>21</v>
      </c>
      <c r="M349" s="208">
        <f>VLOOKUP(F349,school!F:G,2,0)</f>
        <v>5</v>
      </c>
      <c r="N349" s="209" t="str">
        <f>VLOOKUP(F349,school!F:H,3,0)</f>
        <v>กลุ่ม 1</v>
      </c>
    </row>
    <row r="350" spans="1:14" s="210" customFormat="1" ht="39.950000000000003" customHeight="1" x14ac:dyDescent="0.6">
      <c r="A350" s="202">
        <f t="shared" si="6"/>
        <v>333</v>
      </c>
      <c r="B350" s="203" t="s">
        <v>740</v>
      </c>
      <c r="C350" s="244"/>
      <c r="D350" s="204" t="s">
        <v>37</v>
      </c>
      <c r="E350" s="242">
        <f>VLOOKUP(D350,สรุปที่เข้าร่วม!H:I,2,0)</f>
        <v>3</v>
      </c>
      <c r="F350" s="204" t="s">
        <v>1557</v>
      </c>
      <c r="G350" s="205"/>
      <c r="H350" s="206" t="s">
        <v>741</v>
      </c>
      <c r="I350" s="205"/>
      <c r="J350" s="207" t="s">
        <v>29</v>
      </c>
      <c r="K350" s="207">
        <f>VLOOKUP(J350,สรุปที่เข้าร่วม!B:D,3,0)</f>
        <v>6</v>
      </c>
      <c r="L350" s="207" t="s">
        <v>21</v>
      </c>
      <c r="M350" s="208">
        <f>VLOOKUP(F350,school!F:G,2,0)</f>
        <v>5</v>
      </c>
      <c r="N350" s="209" t="str">
        <f>VLOOKUP(F350,school!F:H,3,0)</f>
        <v>กลุ่ม 1</v>
      </c>
    </row>
    <row r="351" spans="1:14" s="210" customFormat="1" ht="39.950000000000003" customHeight="1" x14ac:dyDescent="0.6">
      <c r="A351" s="202">
        <f t="shared" si="6"/>
        <v>334</v>
      </c>
      <c r="B351" s="203" t="s">
        <v>742</v>
      </c>
      <c r="C351" s="244"/>
      <c r="D351" s="204" t="s">
        <v>37</v>
      </c>
      <c r="E351" s="242">
        <f>VLOOKUP(D351,สรุปที่เข้าร่วม!H:I,2,0)</f>
        <v>3</v>
      </c>
      <c r="F351" s="204" t="s">
        <v>1557</v>
      </c>
      <c r="G351" s="205"/>
      <c r="H351" s="206" t="s">
        <v>743</v>
      </c>
      <c r="I351" s="205"/>
      <c r="J351" s="207" t="s">
        <v>29</v>
      </c>
      <c r="K351" s="207">
        <f>VLOOKUP(J351,สรุปที่เข้าร่วม!B:D,3,0)</f>
        <v>6</v>
      </c>
      <c r="L351" s="207" t="s">
        <v>21</v>
      </c>
      <c r="M351" s="208">
        <f>VLOOKUP(F351,school!F:G,2,0)</f>
        <v>5</v>
      </c>
      <c r="N351" s="209" t="str">
        <f>VLOOKUP(F351,school!F:H,3,0)</f>
        <v>กลุ่ม 1</v>
      </c>
    </row>
    <row r="352" spans="1:14" s="210" customFormat="1" ht="39.950000000000003" customHeight="1" x14ac:dyDescent="0.6">
      <c r="A352" s="202">
        <f t="shared" si="6"/>
        <v>335</v>
      </c>
      <c r="B352" s="203" t="s">
        <v>774</v>
      </c>
      <c r="C352" s="241" t="s">
        <v>35</v>
      </c>
      <c r="D352" s="204" t="s">
        <v>37</v>
      </c>
      <c r="E352" s="242">
        <f>VLOOKUP(D352,สรุปที่เข้าร่วม!H:I,2,0)</f>
        <v>3</v>
      </c>
      <c r="F352" s="204" t="s">
        <v>1557</v>
      </c>
      <c r="G352" s="205"/>
      <c r="H352" s="206" t="s">
        <v>775</v>
      </c>
      <c r="I352" s="205"/>
      <c r="J352" s="207" t="s">
        <v>29</v>
      </c>
      <c r="K352" s="207">
        <f>VLOOKUP(J352,สรุปที่เข้าร่วม!B:D,3,0)</f>
        <v>6</v>
      </c>
      <c r="L352" s="207" t="s">
        <v>21</v>
      </c>
      <c r="M352" s="208">
        <f>VLOOKUP(F352,school!F:G,2,0)</f>
        <v>5</v>
      </c>
      <c r="N352" s="209" t="str">
        <f>VLOOKUP(F352,school!F:H,3,0)</f>
        <v>กลุ่ม 1</v>
      </c>
    </row>
    <row r="353" spans="1:14" s="210" customFormat="1" ht="39.950000000000003" customHeight="1" x14ac:dyDescent="0.6">
      <c r="A353" s="202">
        <f t="shared" si="6"/>
        <v>336</v>
      </c>
      <c r="B353" s="203" t="s">
        <v>1940</v>
      </c>
      <c r="C353" s="241"/>
      <c r="D353" s="204" t="s">
        <v>37</v>
      </c>
      <c r="E353" s="242"/>
      <c r="F353" s="267" t="s">
        <v>1562</v>
      </c>
      <c r="G353" s="205"/>
      <c r="H353" s="206"/>
      <c r="I353" s="205"/>
      <c r="J353" s="207" t="s">
        <v>29</v>
      </c>
      <c r="K353" s="207">
        <f>VLOOKUP(J353,สรุปที่เข้าร่วม!B:D,3,0)</f>
        <v>6</v>
      </c>
      <c r="L353" s="207" t="s">
        <v>21</v>
      </c>
      <c r="M353" s="208">
        <f>VLOOKUP(F353,school!F:G,2,0)</f>
        <v>7</v>
      </c>
      <c r="N353" s="209" t="str">
        <f>VLOOKUP(F353,school!F:H,3,0)</f>
        <v>กลุ่ม 1</v>
      </c>
    </row>
    <row r="354" spans="1:14" s="210" customFormat="1" ht="39.950000000000003" customHeight="1" x14ac:dyDescent="0.6">
      <c r="A354" s="202">
        <f t="shared" si="6"/>
        <v>337</v>
      </c>
      <c r="B354" s="203" t="s">
        <v>1941</v>
      </c>
      <c r="C354" s="241"/>
      <c r="D354" s="204" t="s">
        <v>37</v>
      </c>
      <c r="E354" s="242"/>
      <c r="F354" s="267" t="s">
        <v>1562</v>
      </c>
      <c r="G354" s="205"/>
      <c r="H354" s="206"/>
      <c r="I354" s="205"/>
      <c r="J354" s="207" t="s">
        <v>29</v>
      </c>
      <c r="K354" s="207">
        <f>VLOOKUP(J354,สรุปที่เข้าร่วม!B:D,3,0)</f>
        <v>6</v>
      </c>
      <c r="L354" s="207" t="s">
        <v>21</v>
      </c>
      <c r="M354" s="208">
        <f>VLOOKUP(F354,school!F:G,2,0)</f>
        <v>7</v>
      </c>
      <c r="N354" s="209" t="str">
        <f>VLOOKUP(F354,school!F:H,3,0)</f>
        <v>กลุ่ม 1</v>
      </c>
    </row>
    <row r="355" spans="1:14" s="210" customFormat="1" ht="39.950000000000003" customHeight="1" x14ac:dyDescent="0.6">
      <c r="A355" s="202">
        <f t="shared" si="6"/>
        <v>338</v>
      </c>
      <c r="B355" s="203" t="s">
        <v>1942</v>
      </c>
      <c r="C355" s="241"/>
      <c r="D355" s="204" t="s">
        <v>37</v>
      </c>
      <c r="E355" s="242"/>
      <c r="F355" s="267" t="s">
        <v>1562</v>
      </c>
      <c r="G355" s="205"/>
      <c r="H355" s="206"/>
      <c r="I355" s="205"/>
      <c r="J355" s="207" t="s">
        <v>29</v>
      </c>
      <c r="K355" s="207">
        <f>VLOOKUP(J355,สรุปที่เข้าร่วม!B:D,3,0)</f>
        <v>6</v>
      </c>
      <c r="L355" s="207" t="s">
        <v>21</v>
      </c>
      <c r="M355" s="208">
        <f>VLOOKUP(F355,school!F:G,2,0)</f>
        <v>7</v>
      </c>
      <c r="N355" s="209" t="str">
        <f>VLOOKUP(F355,school!F:H,3,0)</f>
        <v>กลุ่ม 1</v>
      </c>
    </row>
    <row r="356" spans="1:14" s="210" customFormat="1" ht="39.950000000000003" customHeight="1" x14ac:dyDescent="0.6">
      <c r="A356" s="202">
        <f t="shared" si="6"/>
        <v>339</v>
      </c>
      <c r="B356" s="203" t="s">
        <v>1943</v>
      </c>
      <c r="C356" s="241"/>
      <c r="D356" s="204" t="s">
        <v>37</v>
      </c>
      <c r="E356" s="242"/>
      <c r="F356" s="267" t="s">
        <v>1562</v>
      </c>
      <c r="G356" s="205"/>
      <c r="H356" s="206"/>
      <c r="I356" s="205"/>
      <c r="J356" s="207" t="s">
        <v>29</v>
      </c>
      <c r="K356" s="207">
        <f>VLOOKUP(J356,สรุปที่เข้าร่วม!B:D,3,0)</f>
        <v>6</v>
      </c>
      <c r="L356" s="207" t="s">
        <v>21</v>
      </c>
      <c r="M356" s="208">
        <f>VLOOKUP(F356,school!F:G,2,0)</f>
        <v>7</v>
      </c>
      <c r="N356" s="209" t="str">
        <f>VLOOKUP(F356,school!F:H,3,0)</f>
        <v>กลุ่ม 1</v>
      </c>
    </row>
    <row r="357" spans="1:14" s="210" customFormat="1" ht="39.950000000000003" customHeight="1" x14ac:dyDescent="0.6">
      <c r="A357" s="202">
        <f t="shared" si="6"/>
        <v>340</v>
      </c>
      <c r="B357" s="203" t="s">
        <v>1944</v>
      </c>
      <c r="C357" s="241"/>
      <c r="D357" s="204" t="s">
        <v>37</v>
      </c>
      <c r="E357" s="242"/>
      <c r="F357" s="267" t="s">
        <v>1562</v>
      </c>
      <c r="G357" s="205"/>
      <c r="H357" s="206"/>
      <c r="I357" s="205"/>
      <c r="J357" s="207" t="s">
        <v>29</v>
      </c>
      <c r="K357" s="207">
        <f>VLOOKUP(J357,สรุปที่เข้าร่วม!B:D,3,0)</f>
        <v>6</v>
      </c>
      <c r="L357" s="207" t="s">
        <v>21</v>
      </c>
      <c r="M357" s="208">
        <f>VLOOKUP(F357,school!F:G,2,0)</f>
        <v>7</v>
      </c>
      <c r="N357" s="209" t="str">
        <f>VLOOKUP(F357,school!F:H,3,0)</f>
        <v>กลุ่ม 1</v>
      </c>
    </row>
    <row r="358" spans="1:14" s="210" customFormat="1" ht="39.950000000000003" customHeight="1" x14ac:dyDescent="0.6">
      <c r="A358" s="202">
        <f t="shared" si="6"/>
        <v>341</v>
      </c>
      <c r="B358" s="203" t="s">
        <v>1945</v>
      </c>
      <c r="C358" s="241"/>
      <c r="D358" s="204" t="s">
        <v>37</v>
      </c>
      <c r="E358" s="242"/>
      <c r="F358" s="267" t="s">
        <v>1562</v>
      </c>
      <c r="G358" s="205"/>
      <c r="H358" s="206"/>
      <c r="I358" s="205"/>
      <c r="J358" s="207" t="s">
        <v>29</v>
      </c>
      <c r="K358" s="207">
        <f>VLOOKUP(J358,สรุปที่เข้าร่วม!B:D,3,0)</f>
        <v>6</v>
      </c>
      <c r="L358" s="207" t="s">
        <v>21</v>
      </c>
      <c r="M358" s="208">
        <f>VLOOKUP(F358,school!F:G,2,0)</f>
        <v>7</v>
      </c>
      <c r="N358" s="209" t="str">
        <f>VLOOKUP(F358,school!F:H,3,0)</f>
        <v>กลุ่ม 1</v>
      </c>
    </row>
    <row r="359" spans="1:14" s="210" customFormat="1" ht="39.950000000000003" customHeight="1" x14ac:dyDescent="0.6">
      <c r="A359" s="202">
        <f t="shared" si="6"/>
        <v>342</v>
      </c>
      <c r="B359" s="203" t="s">
        <v>1951</v>
      </c>
      <c r="C359" s="241"/>
      <c r="D359" s="204" t="s">
        <v>37</v>
      </c>
      <c r="E359" s="242"/>
      <c r="F359" s="267" t="s">
        <v>1570</v>
      </c>
      <c r="G359" s="205"/>
      <c r="H359" s="206"/>
      <c r="I359" s="205"/>
      <c r="J359" s="207" t="s">
        <v>29</v>
      </c>
      <c r="K359" s="207">
        <f>VLOOKUP(J359,สรุปที่เข้าร่วม!B:D,3,0)</f>
        <v>6</v>
      </c>
      <c r="L359" s="207" t="s">
        <v>21</v>
      </c>
      <c r="M359" s="208">
        <f>VLOOKUP(F359,school!F:G,2,0)</f>
        <v>10</v>
      </c>
      <c r="N359" s="209" t="str">
        <f>VLOOKUP(F359,school!F:H,3,0)</f>
        <v>กลุ่ม 1</v>
      </c>
    </row>
    <row r="360" spans="1:14" s="210" customFormat="1" ht="39.950000000000003" customHeight="1" x14ac:dyDescent="0.6">
      <c r="A360" s="202">
        <f t="shared" si="6"/>
        <v>343</v>
      </c>
      <c r="B360" s="203" t="s">
        <v>1952</v>
      </c>
      <c r="C360" s="241"/>
      <c r="D360" s="204" t="s">
        <v>37</v>
      </c>
      <c r="E360" s="242"/>
      <c r="F360" s="267" t="s">
        <v>1570</v>
      </c>
      <c r="G360" s="205"/>
      <c r="H360" s="206"/>
      <c r="I360" s="205"/>
      <c r="J360" s="207" t="s">
        <v>29</v>
      </c>
      <c r="K360" s="207">
        <f>VLOOKUP(J360,สรุปที่เข้าร่วม!B:D,3,0)</f>
        <v>6</v>
      </c>
      <c r="L360" s="207" t="s">
        <v>21</v>
      </c>
      <c r="M360" s="208">
        <f>VLOOKUP(F360,school!F:G,2,0)</f>
        <v>10</v>
      </c>
      <c r="N360" s="209" t="str">
        <f>VLOOKUP(F360,school!F:H,3,0)</f>
        <v>กลุ่ม 1</v>
      </c>
    </row>
    <row r="361" spans="1:14" s="210" customFormat="1" ht="39.950000000000003" customHeight="1" x14ac:dyDescent="0.6">
      <c r="A361" s="202">
        <f t="shared" si="6"/>
        <v>344</v>
      </c>
      <c r="B361" s="203" t="s">
        <v>1953</v>
      </c>
      <c r="C361" s="241"/>
      <c r="D361" s="204" t="s">
        <v>37</v>
      </c>
      <c r="E361" s="242"/>
      <c r="F361" s="267" t="s">
        <v>1570</v>
      </c>
      <c r="G361" s="205"/>
      <c r="H361" s="206"/>
      <c r="I361" s="205"/>
      <c r="J361" s="207" t="s">
        <v>29</v>
      </c>
      <c r="K361" s="207">
        <f>VLOOKUP(J361,สรุปที่เข้าร่วม!B:D,3,0)</f>
        <v>6</v>
      </c>
      <c r="L361" s="207" t="s">
        <v>21</v>
      </c>
      <c r="M361" s="208">
        <f>VLOOKUP(F361,school!F:G,2,0)</f>
        <v>10</v>
      </c>
      <c r="N361" s="209" t="str">
        <f>VLOOKUP(F361,school!F:H,3,0)</f>
        <v>กลุ่ม 1</v>
      </c>
    </row>
    <row r="362" spans="1:14" s="210" customFormat="1" ht="39.950000000000003" customHeight="1" x14ac:dyDescent="0.6">
      <c r="A362" s="202">
        <f t="shared" si="6"/>
        <v>345</v>
      </c>
      <c r="B362" s="203" t="s">
        <v>1954</v>
      </c>
      <c r="C362" s="241"/>
      <c r="D362" s="204" t="s">
        <v>37</v>
      </c>
      <c r="E362" s="242"/>
      <c r="F362" s="267" t="s">
        <v>1570</v>
      </c>
      <c r="G362" s="205"/>
      <c r="H362" s="206"/>
      <c r="I362" s="205"/>
      <c r="J362" s="207" t="s">
        <v>29</v>
      </c>
      <c r="K362" s="207">
        <f>VLOOKUP(J362,สรุปที่เข้าร่วม!B:D,3,0)</f>
        <v>6</v>
      </c>
      <c r="L362" s="207" t="s">
        <v>21</v>
      </c>
      <c r="M362" s="208">
        <f>VLOOKUP(F362,school!F:G,2,0)</f>
        <v>10</v>
      </c>
      <c r="N362" s="209" t="str">
        <f>VLOOKUP(F362,school!F:H,3,0)</f>
        <v>กลุ่ม 1</v>
      </c>
    </row>
    <row r="363" spans="1:14" s="210" customFormat="1" ht="39.950000000000003" customHeight="1" x14ac:dyDescent="0.6">
      <c r="A363" s="202">
        <f t="shared" si="6"/>
        <v>346</v>
      </c>
      <c r="B363" s="203" t="s">
        <v>1071</v>
      </c>
      <c r="C363" s="244"/>
      <c r="D363" s="204" t="s">
        <v>37</v>
      </c>
      <c r="E363" s="242">
        <f>VLOOKUP(D363,สรุปที่เข้าร่วม!H:I,2,0)</f>
        <v>3</v>
      </c>
      <c r="F363" s="204" t="s">
        <v>1573</v>
      </c>
      <c r="G363" s="205"/>
      <c r="H363" s="206" t="s">
        <v>1072</v>
      </c>
      <c r="I363" s="205"/>
      <c r="J363" s="207" t="s">
        <v>29</v>
      </c>
      <c r="K363" s="207">
        <f>VLOOKUP(J363,สรุปที่เข้าร่วม!B:D,3,0)</f>
        <v>6</v>
      </c>
      <c r="L363" s="207" t="s">
        <v>21</v>
      </c>
      <c r="M363" s="208">
        <f>VLOOKUP(F363,school!F:G,2,0)</f>
        <v>11</v>
      </c>
      <c r="N363" s="209" t="str">
        <f>VLOOKUP(F363,school!F:H,3,0)</f>
        <v>กลุ่ม 2</v>
      </c>
    </row>
    <row r="364" spans="1:14" s="210" customFormat="1" ht="39.950000000000003" customHeight="1" x14ac:dyDescent="0.6">
      <c r="A364" s="202">
        <f t="shared" si="6"/>
        <v>347</v>
      </c>
      <c r="B364" s="203" t="s">
        <v>1123</v>
      </c>
      <c r="C364" s="244"/>
      <c r="D364" s="204" t="s">
        <v>37</v>
      </c>
      <c r="E364" s="242">
        <f>VLOOKUP(D364,สรุปที่เข้าร่วม!H:I,2,0)</f>
        <v>3</v>
      </c>
      <c r="F364" s="204" t="s">
        <v>1573</v>
      </c>
      <c r="G364" s="205"/>
      <c r="H364" s="206" t="s">
        <v>1124</v>
      </c>
      <c r="I364" s="205"/>
      <c r="J364" s="207" t="s">
        <v>29</v>
      </c>
      <c r="K364" s="207">
        <f>VLOOKUP(J364,สรุปที่เข้าร่วม!B:D,3,0)</f>
        <v>6</v>
      </c>
      <c r="L364" s="207" t="s">
        <v>21</v>
      </c>
      <c r="M364" s="208">
        <f>VLOOKUP(F364,school!F:G,2,0)</f>
        <v>11</v>
      </c>
      <c r="N364" s="209" t="str">
        <f>VLOOKUP(F364,school!F:H,3,0)</f>
        <v>กลุ่ม 2</v>
      </c>
    </row>
    <row r="365" spans="1:14" s="210" customFormat="1" ht="39.950000000000003" customHeight="1" x14ac:dyDescent="0.6">
      <c r="A365" s="202">
        <f t="shared" si="6"/>
        <v>348</v>
      </c>
      <c r="B365" s="203" t="s">
        <v>1777</v>
      </c>
      <c r="C365" s="244"/>
      <c r="D365" s="204" t="s">
        <v>37</v>
      </c>
      <c r="E365" s="242">
        <f>VLOOKUP(D365,สรุปที่เข้าร่วม!H:I,2,0)</f>
        <v>3</v>
      </c>
      <c r="F365" s="204" t="s">
        <v>1573</v>
      </c>
      <c r="G365" s="205"/>
      <c r="H365" s="206" t="s">
        <v>1156</v>
      </c>
      <c r="I365" s="205"/>
      <c r="J365" s="207" t="s">
        <v>29</v>
      </c>
      <c r="K365" s="207">
        <f>VLOOKUP(J365,สรุปที่เข้าร่วม!B:D,3,0)</f>
        <v>6</v>
      </c>
      <c r="L365" s="207" t="s">
        <v>21</v>
      </c>
      <c r="M365" s="208">
        <f>VLOOKUP(F365,school!F:G,2,0)</f>
        <v>11</v>
      </c>
      <c r="N365" s="209" t="str">
        <f>VLOOKUP(F365,school!F:H,3,0)</f>
        <v>กลุ่ม 2</v>
      </c>
    </row>
    <row r="366" spans="1:14" s="210" customFormat="1" ht="39.950000000000003" customHeight="1" x14ac:dyDescent="0.6">
      <c r="A366" s="202">
        <f t="shared" si="6"/>
        <v>349</v>
      </c>
      <c r="B366" s="203" t="s">
        <v>1157</v>
      </c>
      <c r="C366" s="244"/>
      <c r="D366" s="204" t="s">
        <v>37</v>
      </c>
      <c r="E366" s="242">
        <f>VLOOKUP(D366,สรุปที่เข้าร่วม!H:I,2,0)</f>
        <v>3</v>
      </c>
      <c r="F366" s="204" t="s">
        <v>1573</v>
      </c>
      <c r="G366" s="205"/>
      <c r="H366" s="206" t="s">
        <v>1158</v>
      </c>
      <c r="I366" s="205"/>
      <c r="J366" s="207" t="s">
        <v>29</v>
      </c>
      <c r="K366" s="207">
        <f>VLOOKUP(J366,สรุปที่เข้าร่วม!B:D,3,0)</f>
        <v>6</v>
      </c>
      <c r="L366" s="207" t="s">
        <v>21</v>
      </c>
      <c r="M366" s="208">
        <f>VLOOKUP(F366,school!F:G,2,0)</f>
        <v>11</v>
      </c>
      <c r="N366" s="209" t="str">
        <f>VLOOKUP(F366,school!F:H,3,0)</f>
        <v>กลุ่ม 2</v>
      </c>
    </row>
    <row r="367" spans="1:14" s="210" customFormat="1" ht="39.950000000000003" customHeight="1" x14ac:dyDescent="0.6">
      <c r="A367" s="202">
        <f t="shared" si="6"/>
        <v>350</v>
      </c>
      <c r="B367" s="203" t="s">
        <v>1159</v>
      </c>
      <c r="C367" s="244"/>
      <c r="D367" s="204" t="s">
        <v>37</v>
      </c>
      <c r="E367" s="242">
        <f>VLOOKUP(D367,สรุปที่เข้าร่วม!H:I,2,0)</f>
        <v>3</v>
      </c>
      <c r="F367" s="204" t="s">
        <v>1573</v>
      </c>
      <c r="G367" s="205"/>
      <c r="H367" s="245">
        <v>856648264</v>
      </c>
      <c r="I367" s="205"/>
      <c r="J367" s="207" t="s">
        <v>29</v>
      </c>
      <c r="K367" s="207">
        <f>VLOOKUP(J367,สรุปที่เข้าร่วม!B:D,3,0)</f>
        <v>6</v>
      </c>
      <c r="L367" s="207" t="s">
        <v>21</v>
      </c>
      <c r="M367" s="208">
        <f>VLOOKUP(F367,school!F:G,2,0)</f>
        <v>11</v>
      </c>
      <c r="N367" s="209" t="str">
        <f>VLOOKUP(F367,school!F:H,3,0)</f>
        <v>กลุ่ม 2</v>
      </c>
    </row>
    <row r="368" spans="1:14" s="210" customFormat="1" ht="39.950000000000003" customHeight="1" x14ac:dyDescent="0.6">
      <c r="A368" s="202">
        <f t="shared" si="6"/>
        <v>351</v>
      </c>
      <c r="B368" s="203" t="s">
        <v>1199</v>
      </c>
      <c r="C368" s="244"/>
      <c r="D368" s="204" t="s">
        <v>37</v>
      </c>
      <c r="E368" s="242">
        <f>VLOOKUP(D368,สรุปที่เข้าร่วม!H:I,2,0)</f>
        <v>3</v>
      </c>
      <c r="F368" s="204" t="s">
        <v>1576</v>
      </c>
      <c r="G368" s="205"/>
      <c r="H368" s="206" t="s">
        <v>1200</v>
      </c>
      <c r="I368" s="205"/>
      <c r="J368" s="207" t="s">
        <v>29</v>
      </c>
      <c r="K368" s="207">
        <f>VLOOKUP(J368,สรุปที่เข้าร่วม!B:D,3,0)</f>
        <v>6</v>
      </c>
      <c r="L368" s="207" t="s">
        <v>21</v>
      </c>
      <c r="M368" s="208">
        <f>VLOOKUP(F368,school!F:G,2,0)</f>
        <v>12</v>
      </c>
      <c r="N368" s="209" t="str">
        <f>VLOOKUP(F368,school!F:H,3,0)</f>
        <v>กลุ่ม 2</v>
      </c>
    </row>
    <row r="369" spans="1:14" s="210" customFormat="1" ht="39.950000000000003" customHeight="1" x14ac:dyDescent="0.6">
      <c r="A369" s="202">
        <f t="shared" si="6"/>
        <v>352</v>
      </c>
      <c r="B369" s="203" t="s">
        <v>1778</v>
      </c>
      <c r="C369" s="244"/>
      <c r="D369" s="204" t="s">
        <v>37</v>
      </c>
      <c r="E369" s="242">
        <f>VLOOKUP(D369,สรุปที่เข้าร่วม!H:I,2,0)</f>
        <v>3</v>
      </c>
      <c r="F369" s="204" t="s">
        <v>1576</v>
      </c>
      <c r="G369" s="205"/>
      <c r="H369" s="245">
        <v>955629564</v>
      </c>
      <c r="I369" s="205"/>
      <c r="J369" s="207" t="s">
        <v>29</v>
      </c>
      <c r="K369" s="207">
        <f>VLOOKUP(J369,สรุปที่เข้าร่วม!B:D,3,0)</f>
        <v>6</v>
      </c>
      <c r="L369" s="207" t="s">
        <v>21</v>
      </c>
      <c r="M369" s="208">
        <f>VLOOKUP(F369,school!F:G,2,0)</f>
        <v>12</v>
      </c>
      <c r="N369" s="209" t="str">
        <f>VLOOKUP(F369,school!F:H,3,0)</f>
        <v>กลุ่ม 2</v>
      </c>
    </row>
    <row r="370" spans="1:14" s="210" customFormat="1" ht="39.950000000000003" customHeight="1" x14ac:dyDescent="0.6">
      <c r="A370" s="202">
        <f t="shared" si="6"/>
        <v>353</v>
      </c>
      <c r="B370" s="203" t="s">
        <v>1246</v>
      </c>
      <c r="C370" s="244"/>
      <c r="D370" s="204" t="s">
        <v>37</v>
      </c>
      <c r="E370" s="242">
        <f>VLOOKUP(D370,สรุปที่เข้าร่วม!H:I,2,0)</f>
        <v>3</v>
      </c>
      <c r="F370" s="204" t="s">
        <v>1576</v>
      </c>
      <c r="G370" s="205"/>
      <c r="H370" s="206" t="s">
        <v>1247</v>
      </c>
      <c r="I370" s="205"/>
      <c r="J370" s="207" t="s">
        <v>29</v>
      </c>
      <c r="K370" s="207">
        <f>VLOOKUP(J370,สรุปที่เข้าร่วม!B:D,3,0)</f>
        <v>6</v>
      </c>
      <c r="L370" s="207" t="s">
        <v>21</v>
      </c>
      <c r="M370" s="208">
        <f>VLOOKUP(F370,school!F:G,2,0)</f>
        <v>12</v>
      </c>
      <c r="N370" s="209" t="str">
        <f>VLOOKUP(F370,school!F:H,3,0)</f>
        <v>กลุ่ม 2</v>
      </c>
    </row>
    <row r="371" spans="1:14" s="210" customFormat="1" ht="39.950000000000003" customHeight="1" x14ac:dyDescent="0.6">
      <c r="A371" s="202">
        <f t="shared" si="6"/>
        <v>354</v>
      </c>
      <c r="B371" s="203" t="s">
        <v>1480</v>
      </c>
      <c r="C371" s="241" t="s">
        <v>35</v>
      </c>
      <c r="D371" s="204" t="s">
        <v>37</v>
      </c>
      <c r="E371" s="242">
        <f>VLOOKUP(D371,สรุปที่เข้าร่วม!H:I,2,0)</f>
        <v>3</v>
      </c>
      <c r="F371" s="204" t="s">
        <v>1576</v>
      </c>
      <c r="G371" s="205"/>
      <c r="H371" s="206" t="s">
        <v>1481</v>
      </c>
      <c r="I371" s="205"/>
      <c r="J371" s="207" t="s">
        <v>29</v>
      </c>
      <c r="K371" s="207">
        <f>VLOOKUP(J371,สรุปที่เข้าร่วม!B:D,3,0)</f>
        <v>6</v>
      </c>
      <c r="L371" s="207" t="s">
        <v>21</v>
      </c>
      <c r="M371" s="208">
        <f>VLOOKUP(F371,school!F:G,2,0)</f>
        <v>12</v>
      </c>
      <c r="N371" s="209" t="str">
        <f>VLOOKUP(F371,school!F:H,3,0)</f>
        <v>กลุ่ม 2</v>
      </c>
    </row>
    <row r="372" spans="1:14" s="210" customFormat="1" ht="39.950000000000003" customHeight="1" x14ac:dyDescent="0.6">
      <c r="A372" s="202">
        <f t="shared" si="6"/>
        <v>355</v>
      </c>
      <c r="B372" s="203" t="s">
        <v>1779</v>
      </c>
      <c r="C372" s="241" t="s">
        <v>609</v>
      </c>
      <c r="D372" s="204" t="s">
        <v>37</v>
      </c>
      <c r="E372" s="242">
        <f>VLOOKUP(D372,สรุปที่เข้าร่วม!H:I,2,0)</f>
        <v>3</v>
      </c>
      <c r="F372" s="204" t="s">
        <v>1582</v>
      </c>
      <c r="G372" s="205"/>
      <c r="H372" s="206" t="s">
        <v>610</v>
      </c>
      <c r="I372" s="205"/>
      <c r="J372" s="207" t="s">
        <v>29</v>
      </c>
      <c r="K372" s="207">
        <f>VLOOKUP(J372,สรุปที่เข้าร่วม!B:D,3,0)</f>
        <v>6</v>
      </c>
      <c r="L372" s="207" t="s">
        <v>21</v>
      </c>
      <c r="M372" s="208">
        <f>VLOOKUP(F372,school!F:G,2,0)</f>
        <v>14</v>
      </c>
      <c r="N372" s="209" t="str">
        <f>VLOOKUP(F372,school!F:H,3,0)</f>
        <v>กลุ่ม 2</v>
      </c>
    </row>
    <row r="373" spans="1:14" s="210" customFormat="1" ht="39.950000000000003" customHeight="1" x14ac:dyDescent="0.6">
      <c r="A373" s="202">
        <f t="shared" si="6"/>
        <v>356</v>
      </c>
      <c r="B373" s="203" t="s">
        <v>765</v>
      </c>
      <c r="C373" s="241" t="s">
        <v>766</v>
      </c>
      <c r="D373" s="204" t="s">
        <v>37</v>
      </c>
      <c r="E373" s="242">
        <f>VLOOKUP(D373,สรุปที่เข้าร่วม!H:I,2,0)</f>
        <v>3</v>
      </c>
      <c r="F373" s="204" t="s">
        <v>1585</v>
      </c>
      <c r="G373" s="205"/>
      <c r="H373" s="206" t="s">
        <v>767</v>
      </c>
      <c r="I373" s="205"/>
      <c r="J373" s="207" t="s">
        <v>29</v>
      </c>
      <c r="K373" s="207">
        <f>VLOOKUP(J373,สรุปที่เข้าร่วม!B:D,3,0)</f>
        <v>6</v>
      </c>
      <c r="L373" s="207" t="s">
        <v>21</v>
      </c>
      <c r="M373" s="208">
        <f>VLOOKUP(F373,school!F:G,2,0)</f>
        <v>15</v>
      </c>
      <c r="N373" s="209" t="str">
        <f>VLOOKUP(F373,school!F:H,3,0)</f>
        <v>กลุ่ม 2</v>
      </c>
    </row>
    <row r="374" spans="1:14" s="210" customFormat="1" ht="39.950000000000003" customHeight="1" x14ac:dyDescent="0.6">
      <c r="A374" s="202">
        <f t="shared" si="6"/>
        <v>357</v>
      </c>
      <c r="B374" s="203" t="s">
        <v>785</v>
      </c>
      <c r="C374" s="241" t="s">
        <v>786</v>
      </c>
      <c r="D374" s="204" t="s">
        <v>37</v>
      </c>
      <c r="E374" s="242">
        <f>VLOOKUP(D374,สรุปที่เข้าร่วม!H:I,2,0)</f>
        <v>3</v>
      </c>
      <c r="F374" s="204" t="s">
        <v>1585</v>
      </c>
      <c r="G374" s="205"/>
      <c r="H374" s="206" t="s">
        <v>787</v>
      </c>
      <c r="I374" s="205"/>
      <c r="J374" s="207" t="s">
        <v>29</v>
      </c>
      <c r="K374" s="207">
        <f>VLOOKUP(J374,สรุปที่เข้าร่วม!B:D,3,0)</f>
        <v>6</v>
      </c>
      <c r="L374" s="207" t="s">
        <v>21</v>
      </c>
      <c r="M374" s="208">
        <f>VLOOKUP(F374,school!F:G,2,0)</f>
        <v>15</v>
      </c>
      <c r="N374" s="209" t="str">
        <f>VLOOKUP(F374,school!F:H,3,0)</f>
        <v>กลุ่ม 2</v>
      </c>
    </row>
    <row r="375" spans="1:14" s="210" customFormat="1" ht="39.950000000000003" customHeight="1" x14ac:dyDescent="0.6">
      <c r="A375" s="202">
        <f t="shared" si="6"/>
        <v>358</v>
      </c>
      <c r="B375" s="203" t="s">
        <v>788</v>
      </c>
      <c r="C375" s="241" t="s">
        <v>35</v>
      </c>
      <c r="D375" s="204" t="s">
        <v>37</v>
      </c>
      <c r="E375" s="242">
        <f>VLOOKUP(D375,สรุปที่เข้าร่วม!H:I,2,0)</f>
        <v>3</v>
      </c>
      <c r="F375" s="204" t="s">
        <v>1585</v>
      </c>
      <c r="G375" s="205"/>
      <c r="H375" s="206" t="s">
        <v>789</v>
      </c>
      <c r="I375" s="205"/>
      <c r="J375" s="207" t="s">
        <v>29</v>
      </c>
      <c r="K375" s="207">
        <f>VLOOKUP(J375,สรุปที่เข้าร่วม!B:D,3,0)</f>
        <v>6</v>
      </c>
      <c r="L375" s="207" t="s">
        <v>21</v>
      </c>
      <c r="M375" s="208">
        <f>VLOOKUP(F375,school!F:G,2,0)</f>
        <v>15</v>
      </c>
      <c r="N375" s="209" t="str">
        <f>VLOOKUP(F375,school!F:H,3,0)</f>
        <v>กลุ่ม 2</v>
      </c>
    </row>
    <row r="376" spans="1:14" s="210" customFormat="1" ht="39.950000000000003" customHeight="1" x14ac:dyDescent="0.6">
      <c r="A376" s="202">
        <f t="shared" si="6"/>
        <v>359</v>
      </c>
      <c r="B376" s="203" t="s">
        <v>808</v>
      </c>
      <c r="C376" s="241" t="s">
        <v>35</v>
      </c>
      <c r="D376" s="204" t="s">
        <v>37</v>
      </c>
      <c r="E376" s="242">
        <f>VLOOKUP(D376,สรุปที่เข้าร่วม!H:I,2,0)</f>
        <v>3</v>
      </c>
      <c r="F376" s="204" t="s">
        <v>1585</v>
      </c>
      <c r="G376" s="205"/>
      <c r="H376" s="206" t="s">
        <v>809</v>
      </c>
      <c r="I376" s="205"/>
      <c r="J376" s="207" t="s">
        <v>29</v>
      </c>
      <c r="K376" s="207">
        <f>VLOOKUP(J376,สรุปที่เข้าร่วม!B:D,3,0)</f>
        <v>6</v>
      </c>
      <c r="L376" s="207" t="s">
        <v>21</v>
      </c>
      <c r="M376" s="208">
        <f>VLOOKUP(F376,school!F:G,2,0)</f>
        <v>15</v>
      </c>
      <c r="N376" s="209" t="str">
        <f>VLOOKUP(F376,school!F:H,3,0)</f>
        <v>กลุ่ม 2</v>
      </c>
    </row>
    <row r="377" spans="1:14" s="210" customFormat="1" ht="39.950000000000003" customHeight="1" x14ac:dyDescent="0.6">
      <c r="A377" s="202">
        <f t="shared" si="6"/>
        <v>360</v>
      </c>
      <c r="B377" s="203" t="s">
        <v>1005</v>
      </c>
      <c r="C377" s="244"/>
      <c r="D377" s="204" t="s">
        <v>37</v>
      </c>
      <c r="E377" s="242">
        <f>VLOOKUP(D377,สรุปที่เข้าร่วม!H:I,2,0)</f>
        <v>3</v>
      </c>
      <c r="F377" s="204" t="s">
        <v>1585</v>
      </c>
      <c r="G377" s="205"/>
      <c r="H377" s="206" t="s">
        <v>1006</v>
      </c>
      <c r="I377" s="205"/>
      <c r="J377" s="207" t="s">
        <v>29</v>
      </c>
      <c r="K377" s="207">
        <f>VLOOKUP(J377,สรุปที่เข้าร่วม!B:D,3,0)</f>
        <v>6</v>
      </c>
      <c r="L377" s="207" t="s">
        <v>21</v>
      </c>
      <c r="M377" s="208">
        <f>VLOOKUP(F377,school!F:G,2,0)</f>
        <v>15</v>
      </c>
      <c r="N377" s="209" t="str">
        <f>VLOOKUP(F377,school!F:H,3,0)</f>
        <v>กลุ่ม 2</v>
      </c>
    </row>
    <row r="378" spans="1:14" s="210" customFormat="1" ht="39.950000000000003" customHeight="1" x14ac:dyDescent="0.6">
      <c r="A378" s="202">
        <f t="shared" si="6"/>
        <v>361</v>
      </c>
      <c r="B378" s="203" t="s">
        <v>1780</v>
      </c>
      <c r="C378" s="244"/>
      <c r="D378" s="204" t="s">
        <v>37</v>
      </c>
      <c r="E378" s="242">
        <f>VLOOKUP(D378,สรุปที่เข้าร่วม!H:I,2,0)</f>
        <v>3</v>
      </c>
      <c r="F378" s="204" t="s">
        <v>1600</v>
      </c>
      <c r="G378" s="205"/>
      <c r="H378" s="206" t="s">
        <v>1130</v>
      </c>
      <c r="I378" s="205"/>
      <c r="J378" s="207" t="s">
        <v>29</v>
      </c>
      <c r="K378" s="207">
        <f>VLOOKUP(J378,สรุปที่เข้าร่วม!B:D,3,0)</f>
        <v>6</v>
      </c>
      <c r="L378" s="207" t="s">
        <v>21</v>
      </c>
      <c r="M378" s="208">
        <f>VLOOKUP(F378,school!F:G,2,0)</f>
        <v>20</v>
      </c>
      <c r="N378" s="209" t="str">
        <f>VLOOKUP(F378,school!F:H,3,0)</f>
        <v>กลุ่ม 2</v>
      </c>
    </row>
    <row r="379" spans="1:14" s="210" customFormat="1" ht="39.950000000000003" customHeight="1" x14ac:dyDescent="0.6">
      <c r="A379" s="202">
        <f t="shared" si="6"/>
        <v>362</v>
      </c>
      <c r="B379" s="203" t="s">
        <v>842</v>
      </c>
      <c r="C379" s="244"/>
      <c r="D379" s="204" t="s">
        <v>37</v>
      </c>
      <c r="E379" s="242">
        <f>VLOOKUP(D379,สรุปที่เข้าร่วม!H:I,2,0)</f>
        <v>3</v>
      </c>
      <c r="F379" s="204" t="s">
        <v>1603</v>
      </c>
      <c r="G379" s="205"/>
      <c r="H379" s="206" t="s">
        <v>843</v>
      </c>
      <c r="I379" s="205"/>
      <c r="J379" s="207" t="s">
        <v>29</v>
      </c>
      <c r="K379" s="207">
        <f>VLOOKUP(J379,สรุปที่เข้าร่วม!B:D,3,0)</f>
        <v>6</v>
      </c>
      <c r="L379" s="207" t="s">
        <v>21</v>
      </c>
      <c r="M379" s="208">
        <f>VLOOKUP(F379,school!F:G,2,0)</f>
        <v>21</v>
      </c>
      <c r="N379" s="209" t="str">
        <f>VLOOKUP(F379,school!F:H,3,0)</f>
        <v>กลุ่ม 2</v>
      </c>
    </row>
    <row r="380" spans="1:14" s="210" customFormat="1" ht="39.950000000000003" customHeight="1" x14ac:dyDescent="0.6">
      <c r="A380" s="202">
        <f t="shared" si="6"/>
        <v>363</v>
      </c>
      <c r="B380" s="203" t="s">
        <v>1082</v>
      </c>
      <c r="C380" s="244"/>
      <c r="D380" s="204" t="s">
        <v>37</v>
      </c>
      <c r="E380" s="242">
        <f>VLOOKUP(D380,สรุปที่เข้าร่วม!H:I,2,0)</f>
        <v>3</v>
      </c>
      <c r="F380" s="204" t="s">
        <v>1606</v>
      </c>
      <c r="G380" s="205"/>
      <c r="H380" s="206" t="s">
        <v>1083</v>
      </c>
      <c r="I380" s="205"/>
      <c r="J380" s="207" t="s">
        <v>29</v>
      </c>
      <c r="K380" s="207">
        <f>VLOOKUP(J380,สรุปที่เข้าร่วม!B:D,3,0)</f>
        <v>6</v>
      </c>
      <c r="L380" s="207" t="s">
        <v>21</v>
      </c>
      <c r="M380" s="208">
        <f>VLOOKUP(F380,school!F:G,2,0)</f>
        <v>22</v>
      </c>
      <c r="N380" s="209" t="str">
        <f>VLOOKUP(F380,school!F:H,3,0)</f>
        <v>กลุ่ม 2</v>
      </c>
    </row>
    <row r="381" spans="1:14" s="210" customFormat="1" ht="39.950000000000003" customHeight="1" x14ac:dyDescent="0.6">
      <c r="A381" s="202">
        <f t="shared" si="6"/>
        <v>364</v>
      </c>
      <c r="B381" s="203" t="s">
        <v>1089</v>
      </c>
      <c r="C381" s="241" t="s">
        <v>35</v>
      </c>
      <c r="D381" s="204" t="s">
        <v>37</v>
      </c>
      <c r="E381" s="242">
        <f>VLOOKUP(D381,สรุปที่เข้าร่วม!H:I,2,0)</f>
        <v>3</v>
      </c>
      <c r="F381" s="204" t="s">
        <v>1606</v>
      </c>
      <c r="G381" s="205"/>
      <c r="H381" s="206" t="s">
        <v>1090</v>
      </c>
      <c r="I381" s="205"/>
      <c r="J381" s="207" t="s">
        <v>29</v>
      </c>
      <c r="K381" s="207">
        <f>VLOOKUP(J381,สรุปที่เข้าร่วม!B:D,3,0)</f>
        <v>6</v>
      </c>
      <c r="L381" s="207" t="s">
        <v>21</v>
      </c>
      <c r="M381" s="208">
        <f>VLOOKUP(F381,school!F:G,2,0)</f>
        <v>22</v>
      </c>
      <c r="N381" s="209" t="str">
        <f>VLOOKUP(F381,school!F:H,3,0)</f>
        <v>กลุ่ม 2</v>
      </c>
    </row>
    <row r="382" spans="1:14" s="210" customFormat="1" ht="39.950000000000003" customHeight="1" x14ac:dyDescent="0.6">
      <c r="A382" s="202">
        <f t="shared" si="6"/>
        <v>365</v>
      </c>
      <c r="B382" s="203" t="s">
        <v>238</v>
      </c>
      <c r="C382" s="244"/>
      <c r="D382" s="204" t="s">
        <v>37</v>
      </c>
      <c r="E382" s="242">
        <f>VLOOKUP(D382,สรุปที่เข้าร่วม!H:I,2,0)</f>
        <v>3</v>
      </c>
      <c r="F382" s="204" t="s">
        <v>1615</v>
      </c>
      <c r="G382" s="205"/>
      <c r="H382" s="206" t="s">
        <v>239</v>
      </c>
      <c r="I382" s="205"/>
      <c r="J382" s="207" t="s">
        <v>29</v>
      </c>
      <c r="K382" s="207">
        <f>VLOOKUP(J382,สรุปที่เข้าร่วม!B:D,3,0)</f>
        <v>6</v>
      </c>
      <c r="L382" s="207" t="s">
        <v>21</v>
      </c>
      <c r="M382" s="208">
        <f>VLOOKUP(F382,school!F:G,2,0)</f>
        <v>25</v>
      </c>
      <c r="N382" s="209" t="str">
        <f>VLOOKUP(F382,school!F:H,3,0)</f>
        <v>กลุ่ม 3</v>
      </c>
    </row>
    <row r="383" spans="1:14" s="210" customFormat="1" ht="39.950000000000003" customHeight="1" x14ac:dyDescent="0.6">
      <c r="A383" s="202">
        <f t="shared" si="6"/>
        <v>366</v>
      </c>
      <c r="B383" s="203" t="s">
        <v>240</v>
      </c>
      <c r="C383" s="244"/>
      <c r="D383" s="204" t="s">
        <v>37</v>
      </c>
      <c r="E383" s="242">
        <f>VLOOKUP(D383,สรุปที่เข้าร่วม!H:I,2,0)</f>
        <v>3</v>
      </c>
      <c r="F383" s="204" t="s">
        <v>1615</v>
      </c>
      <c r="G383" s="205"/>
      <c r="H383" s="206" t="s">
        <v>241</v>
      </c>
      <c r="I383" s="205"/>
      <c r="J383" s="207" t="s">
        <v>29</v>
      </c>
      <c r="K383" s="207">
        <f>VLOOKUP(J383,สรุปที่เข้าร่วม!B:D,3,0)</f>
        <v>6</v>
      </c>
      <c r="L383" s="207" t="s">
        <v>21</v>
      </c>
      <c r="M383" s="208">
        <f>VLOOKUP(F383,school!F:G,2,0)</f>
        <v>25</v>
      </c>
      <c r="N383" s="209" t="str">
        <f>VLOOKUP(F383,school!F:H,3,0)</f>
        <v>กลุ่ม 3</v>
      </c>
    </row>
    <row r="384" spans="1:14" s="210" customFormat="1" ht="39.950000000000003" customHeight="1" x14ac:dyDescent="0.6">
      <c r="A384" s="202">
        <f t="shared" si="6"/>
        <v>367</v>
      </c>
      <c r="B384" s="203" t="s">
        <v>242</v>
      </c>
      <c r="C384" s="244"/>
      <c r="D384" s="204" t="s">
        <v>37</v>
      </c>
      <c r="E384" s="242">
        <f>VLOOKUP(D384,สรุปที่เข้าร่วม!H:I,2,0)</f>
        <v>3</v>
      </c>
      <c r="F384" s="204" t="s">
        <v>1615</v>
      </c>
      <c r="G384" s="205"/>
      <c r="H384" s="206" t="s">
        <v>243</v>
      </c>
      <c r="I384" s="205"/>
      <c r="J384" s="207" t="s">
        <v>29</v>
      </c>
      <c r="K384" s="207">
        <f>VLOOKUP(J384,สรุปที่เข้าร่วม!B:D,3,0)</f>
        <v>6</v>
      </c>
      <c r="L384" s="207" t="s">
        <v>21</v>
      </c>
      <c r="M384" s="208">
        <f>VLOOKUP(F384,school!F:G,2,0)</f>
        <v>25</v>
      </c>
      <c r="N384" s="209" t="str">
        <f>VLOOKUP(F384,school!F:H,3,0)</f>
        <v>กลุ่ม 3</v>
      </c>
    </row>
    <row r="385" spans="1:14" s="210" customFormat="1" ht="39.950000000000003" customHeight="1" x14ac:dyDescent="0.6">
      <c r="A385" s="202">
        <f t="shared" si="6"/>
        <v>368</v>
      </c>
      <c r="B385" s="203" t="s">
        <v>244</v>
      </c>
      <c r="C385" s="244"/>
      <c r="D385" s="204" t="s">
        <v>37</v>
      </c>
      <c r="E385" s="242">
        <f>VLOOKUP(D385,สรุปที่เข้าร่วม!H:I,2,0)</f>
        <v>3</v>
      </c>
      <c r="F385" s="204" t="s">
        <v>1615</v>
      </c>
      <c r="G385" s="205"/>
      <c r="H385" s="206" t="s">
        <v>245</v>
      </c>
      <c r="I385" s="205"/>
      <c r="J385" s="207" t="s">
        <v>29</v>
      </c>
      <c r="K385" s="207">
        <f>VLOOKUP(J385,สรุปที่เข้าร่วม!B:D,3,0)</f>
        <v>6</v>
      </c>
      <c r="L385" s="207" t="s">
        <v>21</v>
      </c>
      <c r="M385" s="208">
        <f>VLOOKUP(F385,school!F:G,2,0)</f>
        <v>25</v>
      </c>
      <c r="N385" s="209" t="str">
        <f>VLOOKUP(F385,school!F:H,3,0)</f>
        <v>กลุ่ม 3</v>
      </c>
    </row>
    <row r="386" spans="1:14" s="210" customFormat="1" ht="39.950000000000003" customHeight="1" x14ac:dyDescent="0.6">
      <c r="A386" s="202">
        <f t="shared" si="6"/>
        <v>369</v>
      </c>
      <c r="B386" s="203" t="s">
        <v>246</v>
      </c>
      <c r="C386" s="244"/>
      <c r="D386" s="204" t="s">
        <v>37</v>
      </c>
      <c r="E386" s="242">
        <f>VLOOKUP(D386,สรุปที่เข้าร่วม!H:I,2,0)</f>
        <v>3</v>
      </c>
      <c r="F386" s="204" t="s">
        <v>1615</v>
      </c>
      <c r="G386" s="205"/>
      <c r="H386" s="206" t="s">
        <v>247</v>
      </c>
      <c r="I386" s="205"/>
      <c r="J386" s="207" t="s">
        <v>29</v>
      </c>
      <c r="K386" s="207">
        <f>VLOOKUP(J386,สรุปที่เข้าร่วม!B:D,3,0)</f>
        <v>6</v>
      </c>
      <c r="L386" s="207" t="s">
        <v>21</v>
      </c>
      <c r="M386" s="208">
        <f>VLOOKUP(F386,school!F:G,2,0)</f>
        <v>25</v>
      </c>
      <c r="N386" s="209" t="str">
        <f>VLOOKUP(F386,school!F:H,3,0)</f>
        <v>กลุ่ม 3</v>
      </c>
    </row>
    <row r="387" spans="1:14" s="210" customFormat="1" ht="39.950000000000003" customHeight="1" x14ac:dyDescent="0.6">
      <c r="A387" s="202">
        <f t="shared" si="6"/>
        <v>370</v>
      </c>
      <c r="B387" s="203" t="s">
        <v>248</v>
      </c>
      <c r="C387" s="244"/>
      <c r="D387" s="204" t="s">
        <v>37</v>
      </c>
      <c r="E387" s="242">
        <f>VLOOKUP(D387,สรุปที่เข้าร่วม!H:I,2,0)</f>
        <v>3</v>
      </c>
      <c r="F387" s="204" t="s">
        <v>1615</v>
      </c>
      <c r="G387" s="205"/>
      <c r="H387" s="206" t="s">
        <v>249</v>
      </c>
      <c r="I387" s="205"/>
      <c r="J387" s="207" t="s">
        <v>29</v>
      </c>
      <c r="K387" s="207">
        <f>VLOOKUP(J387,สรุปที่เข้าร่วม!B:D,3,0)</f>
        <v>6</v>
      </c>
      <c r="L387" s="207" t="s">
        <v>21</v>
      </c>
      <c r="M387" s="208">
        <f>VLOOKUP(F387,school!F:G,2,0)</f>
        <v>25</v>
      </c>
      <c r="N387" s="209" t="str">
        <f>VLOOKUP(F387,school!F:H,3,0)</f>
        <v>กลุ่ม 3</v>
      </c>
    </row>
    <row r="388" spans="1:14" s="210" customFormat="1" ht="39.950000000000003" customHeight="1" x14ac:dyDescent="0.6">
      <c r="A388" s="202">
        <f t="shared" si="6"/>
        <v>371</v>
      </c>
      <c r="B388" s="203" t="s">
        <v>181</v>
      </c>
      <c r="C388" s="241" t="s">
        <v>35</v>
      </c>
      <c r="D388" s="204" t="s">
        <v>37</v>
      </c>
      <c r="E388" s="242">
        <f>VLOOKUP(D388,สรุปที่เข้าร่วม!H:I,2,0)</f>
        <v>3</v>
      </c>
      <c r="F388" s="204" t="s">
        <v>1618</v>
      </c>
      <c r="G388" s="205"/>
      <c r="H388" s="206" t="s">
        <v>182</v>
      </c>
      <c r="I388" s="205"/>
      <c r="J388" s="207" t="s">
        <v>29</v>
      </c>
      <c r="K388" s="207">
        <f>VLOOKUP(J388,สรุปที่เข้าร่วม!B:D,3,0)</f>
        <v>6</v>
      </c>
      <c r="L388" s="207" t="s">
        <v>21</v>
      </c>
      <c r="M388" s="208">
        <f>VLOOKUP(F388,school!F:G,2,0)</f>
        <v>26</v>
      </c>
      <c r="N388" s="209" t="str">
        <f>VLOOKUP(F388,school!F:H,3,0)</f>
        <v>กลุ่ม 3</v>
      </c>
    </row>
    <row r="389" spans="1:14" s="210" customFormat="1" ht="39.950000000000003" customHeight="1" x14ac:dyDescent="0.6">
      <c r="A389" s="202">
        <f t="shared" si="6"/>
        <v>372</v>
      </c>
      <c r="B389" s="203" t="s">
        <v>183</v>
      </c>
      <c r="C389" s="241" t="s">
        <v>35</v>
      </c>
      <c r="D389" s="204" t="s">
        <v>37</v>
      </c>
      <c r="E389" s="242">
        <f>VLOOKUP(D389,สรุปที่เข้าร่วม!H:I,2,0)</f>
        <v>3</v>
      </c>
      <c r="F389" s="204" t="s">
        <v>1618</v>
      </c>
      <c r="G389" s="205"/>
      <c r="H389" s="206" t="s">
        <v>184</v>
      </c>
      <c r="I389" s="205"/>
      <c r="J389" s="207" t="s">
        <v>29</v>
      </c>
      <c r="K389" s="207">
        <f>VLOOKUP(J389,สรุปที่เข้าร่วม!B:D,3,0)</f>
        <v>6</v>
      </c>
      <c r="L389" s="207" t="s">
        <v>21</v>
      </c>
      <c r="M389" s="208">
        <f>VLOOKUP(F389,school!F:G,2,0)</f>
        <v>26</v>
      </c>
      <c r="N389" s="209" t="str">
        <f>VLOOKUP(F389,school!F:H,3,0)</f>
        <v>กลุ่ม 3</v>
      </c>
    </row>
    <row r="390" spans="1:14" s="210" customFormat="1" ht="39.950000000000003" customHeight="1" x14ac:dyDescent="0.6">
      <c r="A390" s="202">
        <f t="shared" ref="A390:A453" si="7">A389+1</f>
        <v>373</v>
      </c>
      <c r="B390" s="203" t="s">
        <v>185</v>
      </c>
      <c r="C390" s="241" t="s">
        <v>35</v>
      </c>
      <c r="D390" s="204" t="s">
        <v>37</v>
      </c>
      <c r="E390" s="242">
        <f>VLOOKUP(D390,สรุปที่เข้าร่วม!H:I,2,0)</f>
        <v>3</v>
      </c>
      <c r="F390" s="204" t="s">
        <v>1618</v>
      </c>
      <c r="G390" s="205"/>
      <c r="H390" s="206" t="s">
        <v>186</v>
      </c>
      <c r="I390" s="205"/>
      <c r="J390" s="207" t="s">
        <v>29</v>
      </c>
      <c r="K390" s="207">
        <f>VLOOKUP(J390,สรุปที่เข้าร่วม!B:D,3,0)</f>
        <v>6</v>
      </c>
      <c r="L390" s="207" t="s">
        <v>21</v>
      </c>
      <c r="M390" s="208">
        <f>VLOOKUP(F390,school!F:G,2,0)</f>
        <v>26</v>
      </c>
      <c r="N390" s="209" t="str">
        <f>VLOOKUP(F390,school!F:H,3,0)</f>
        <v>กลุ่ม 3</v>
      </c>
    </row>
    <row r="391" spans="1:14" s="210" customFormat="1" ht="39.950000000000003" customHeight="1" x14ac:dyDescent="0.6">
      <c r="A391" s="202">
        <f t="shared" si="7"/>
        <v>374</v>
      </c>
      <c r="B391" s="203" t="s">
        <v>474</v>
      </c>
      <c r="C391" s="244"/>
      <c r="D391" s="204" t="s">
        <v>37</v>
      </c>
      <c r="E391" s="242">
        <f>VLOOKUP(D391,สรุปที่เข้าร่วม!H:I,2,0)</f>
        <v>3</v>
      </c>
      <c r="F391" s="204" t="s">
        <v>1621</v>
      </c>
      <c r="G391" s="205"/>
      <c r="H391" s="206" t="s">
        <v>475</v>
      </c>
      <c r="I391" s="205"/>
      <c r="J391" s="207" t="s">
        <v>29</v>
      </c>
      <c r="K391" s="207">
        <f>VLOOKUP(J391,สรุปที่เข้าร่วม!B:D,3,0)</f>
        <v>6</v>
      </c>
      <c r="L391" s="207" t="s">
        <v>21</v>
      </c>
      <c r="M391" s="208">
        <f>VLOOKUP(F391,school!F:G,2,0)</f>
        <v>27</v>
      </c>
      <c r="N391" s="209" t="str">
        <f>VLOOKUP(F391,school!F:H,3,0)</f>
        <v>กลุ่ม 3</v>
      </c>
    </row>
    <row r="392" spans="1:14" s="210" customFormat="1" ht="39.950000000000003" customHeight="1" x14ac:dyDescent="0.6">
      <c r="A392" s="202">
        <f t="shared" si="7"/>
        <v>375</v>
      </c>
      <c r="B392" s="203" t="s">
        <v>116</v>
      </c>
      <c r="C392" s="244"/>
      <c r="D392" s="204" t="s">
        <v>37</v>
      </c>
      <c r="E392" s="242">
        <f>VLOOKUP(D392,สรุปที่เข้าร่วม!H:I,2,0)</f>
        <v>3</v>
      </c>
      <c r="F392" s="204" t="s">
        <v>1624</v>
      </c>
      <c r="G392" s="205"/>
      <c r="H392" s="206" t="s">
        <v>117</v>
      </c>
      <c r="I392" s="205"/>
      <c r="J392" s="207" t="s">
        <v>29</v>
      </c>
      <c r="K392" s="207">
        <f>VLOOKUP(J392,สรุปที่เข้าร่วม!B:D,3,0)</f>
        <v>6</v>
      </c>
      <c r="L392" s="207" t="s">
        <v>21</v>
      </c>
      <c r="M392" s="208">
        <f>VLOOKUP(F392,school!F:G,2,0)</f>
        <v>28</v>
      </c>
      <c r="N392" s="209" t="str">
        <f>VLOOKUP(F392,school!F:H,3,0)</f>
        <v>กลุ่ม 3</v>
      </c>
    </row>
    <row r="393" spans="1:14" s="210" customFormat="1" ht="39.950000000000003" customHeight="1" x14ac:dyDescent="0.6">
      <c r="A393" s="202">
        <f t="shared" si="7"/>
        <v>376</v>
      </c>
      <c r="B393" s="203" t="s">
        <v>139</v>
      </c>
      <c r="C393" s="241" t="s">
        <v>140</v>
      </c>
      <c r="D393" s="204" t="s">
        <v>37</v>
      </c>
      <c r="E393" s="242">
        <f>VLOOKUP(D393,สรุปที่เข้าร่วม!H:I,2,0)</f>
        <v>3</v>
      </c>
      <c r="F393" s="204" t="s">
        <v>1624</v>
      </c>
      <c r="G393" s="205"/>
      <c r="H393" s="206" t="s">
        <v>141</v>
      </c>
      <c r="I393" s="205"/>
      <c r="J393" s="207" t="s">
        <v>29</v>
      </c>
      <c r="K393" s="207">
        <f>VLOOKUP(J393,สรุปที่เข้าร่วม!B:D,3,0)</f>
        <v>6</v>
      </c>
      <c r="L393" s="207" t="s">
        <v>21</v>
      </c>
      <c r="M393" s="208">
        <f>VLOOKUP(F393,school!F:G,2,0)</f>
        <v>28</v>
      </c>
      <c r="N393" s="209" t="str">
        <f>VLOOKUP(F393,school!F:H,3,0)</f>
        <v>กลุ่ม 3</v>
      </c>
    </row>
    <row r="394" spans="1:14" s="210" customFormat="1" ht="39.950000000000003" customHeight="1" x14ac:dyDescent="0.6">
      <c r="A394" s="202">
        <f t="shared" si="7"/>
        <v>377</v>
      </c>
      <c r="B394" s="203" t="s">
        <v>1781</v>
      </c>
      <c r="C394" s="241" t="s">
        <v>135</v>
      </c>
      <c r="D394" s="204" t="s">
        <v>37</v>
      </c>
      <c r="E394" s="242">
        <f>VLOOKUP(D394,สรุปที่เข้าร่วม!H:I,2,0)</f>
        <v>3</v>
      </c>
      <c r="F394" s="204" t="s">
        <v>1630</v>
      </c>
      <c r="G394" s="205"/>
      <c r="H394" s="206" t="s">
        <v>136</v>
      </c>
      <c r="I394" s="205"/>
      <c r="J394" s="207" t="s">
        <v>29</v>
      </c>
      <c r="K394" s="207">
        <f>VLOOKUP(J394,สรุปที่เข้าร่วม!B:D,3,0)</f>
        <v>6</v>
      </c>
      <c r="L394" s="207" t="s">
        <v>21</v>
      </c>
      <c r="M394" s="208">
        <f>VLOOKUP(F394,school!F:G,2,0)</f>
        <v>30</v>
      </c>
      <c r="N394" s="209" t="str">
        <f>VLOOKUP(F394,school!F:H,3,0)</f>
        <v>กลุ่ม 3</v>
      </c>
    </row>
    <row r="395" spans="1:14" s="210" customFormat="1" ht="39.950000000000003" customHeight="1" x14ac:dyDescent="0.6">
      <c r="A395" s="202">
        <f t="shared" si="7"/>
        <v>378</v>
      </c>
      <c r="B395" s="203" t="s">
        <v>1854</v>
      </c>
      <c r="C395" s="241"/>
      <c r="D395" s="204" t="s">
        <v>37</v>
      </c>
      <c r="E395" s="242"/>
      <c r="F395" s="204" t="s">
        <v>1633</v>
      </c>
      <c r="G395" s="205"/>
      <c r="H395" s="206"/>
      <c r="I395" s="205"/>
      <c r="J395" s="207" t="s">
        <v>29</v>
      </c>
      <c r="K395" s="207">
        <f>VLOOKUP(J395,สรุปที่เข้าร่วม!B:D,3,0)</f>
        <v>6</v>
      </c>
      <c r="L395" s="207" t="s">
        <v>21</v>
      </c>
      <c r="M395" s="208">
        <f>VLOOKUP(F395,school!F:G,2,0)</f>
        <v>31</v>
      </c>
      <c r="N395" s="209" t="str">
        <f>VLOOKUP(F395,school!F:H,3,0)</f>
        <v>กลุ่ม 3</v>
      </c>
    </row>
    <row r="396" spans="1:14" s="210" customFormat="1" ht="39.950000000000003" customHeight="1" x14ac:dyDescent="0.6">
      <c r="A396" s="202">
        <f t="shared" si="7"/>
        <v>379</v>
      </c>
      <c r="B396" s="203" t="s">
        <v>1853</v>
      </c>
      <c r="C396" s="241"/>
      <c r="D396" s="204" t="s">
        <v>37</v>
      </c>
      <c r="E396" s="242"/>
      <c r="F396" s="204" t="s">
        <v>1633</v>
      </c>
      <c r="G396" s="205"/>
      <c r="H396" s="206"/>
      <c r="I396" s="205"/>
      <c r="J396" s="207" t="s">
        <v>29</v>
      </c>
      <c r="K396" s="207">
        <f>VLOOKUP(J396,สรุปที่เข้าร่วม!B:D,3,0)</f>
        <v>6</v>
      </c>
      <c r="L396" s="207" t="s">
        <v>21</v>
      </c>
      <c r="M396" s="208">
        <f>VLOOKUP(F396,school!F:G,2,0)</f>
        <v>31</v>
      </c>
      <c r="N396" s="209" t="str">
        <f>VLOOKUP(F396,school!F:H,3,0)</f>
        <v>กลุ่ม 3</v>
      </c>
    </row>
    <row r="397" spans="1:14" s="210" customFormat="1" ht="39.950000000000003" customHeight="1" x14ac:dyDescent="0.6">
      <c r="A397" s="202">
        <f t="shared" si="7"/>
        <v>380</v>
      </c>
      <c r="B397" s="203" t="s">
        <v>1855</v>
      </c>
      <c r="C397" s="241"/>
      <c r="D397" s="204" t="s">
        <v>37</v>
      </c>
      <c r="E397" s="242"/>
      <c r="F397" s="204" t="s">
        <v>1633</v>
      </c>
      <c r="G397" s="205"/>
      <c r="H397" s="206"/>
      <c r="I397" s="205"/>
      <c r="J397" s="207" t="s">
        <v>29</v>
      </c>
      <c r="K397" s="207">
        <f>VLOOKUP(J397,สรุปที่เข้าร่วม!B:D,3,0)</f>
        <v>6</v>
      </c>
      <c r="L397" s="207" t="s">
        <v>21</v>
      </c>
      <c r="M397" s="208">
        <f>VLOOKUP(F397,school!F:G,2,0)</f>
        <v>31</v>
      </c>
      <c r="N397" s="209" t="str">
        <f>VLOOKUP(F397,school!F:H,3,0)</f>
        <v>กลุ่ม 3</v>
      </c>
    </row>
    <row r="398" spans="1:14" s="210" customFormat="1" ht="39.950000000000003" customHeight="1" x14ac:dyDescent="0.6">
      <c r="A398" s="202">
        <f t="shared" si="7"/>
        <v>381</v>
      </c>
      <c r="B398" s="203" t="s">
        <v>76</v>
      </c>
      <c r="C398" s="244"/>
      <c r="D398" s="204" t="s">
        <v>37</v>
      </c>
      <c r="E398" s="242">
        <f>VLOOKUP(D398,สรุปที่เข้าร่วม!H:I,2,0)</f>
        <v>3</v>
      </c>
      <c r="F398" s="204" t="s">
        <v>1639</v>
      </c>
      <c r="G398" s="205"/>
      <c r="H398" s="206" t="s">
        <v>77</v>
      </c>
      <c r="I398" s="205"/>
      <c r="J398" s="207" t="s">
        <v>29</v>
      </c>
      <c r="K398" s="207">
        <f>VLOOKUP(J398,สรุปที่เข้าร่วม!B:D,3,0)</f>
        <v>6</v>
      </c>
      <c r="L398" s="207" t="s">
        <v>21</v>
      </c>
      <c r="M398" s="208">
        <f>VLOOKUP(F398,school!F:G,2,0)</f>
        <v>33</v>
      </c>
      <c r="N398" s="209" t="str">
        <f>VLOOKUP(F398,school!F:H,3,0)</f>
        <v>กลุ่ม 3</v>
      </c>
    </row>
    <row r="399" spans="1:14" s="210" customFormat="1" ht="39.950000000000003" customHeight="1" x14ac:dyDescent="0.6">
      <c r="A399" s="202">
        <f t="shared" si="7"/>
        <v>382</v>
      </c>
      <c r="B399" s="203" t="s">
        <v>125</v>
      </c>
      <c r="C399" s="241" t="s">
        <v>35</v>
      </c>
      <c r="D399" s="204" t="s">
        <v>37</v>
      </c>
      <c r="E399" s="242">
        <f>VLOOKUP(D399,สรุปที่เข้าร่วม!H:I,2,0)</f>
        <v>3</v>
      </c>
      <c r="F399" s="204" t="s">
        <v>1639</v>
      </c>
      <c r="G399" s="205"/>
      <c r="H399" s="206" t="s">
        <v>126</v>
      </c>
      <c r="I399" s="205"/>
      <c r="J399" s="207" t="s">
        <v>29</v>
      </c>
      <c r="K399" s="207">
        <f>VLOOKUP(J399,สรุปที่เข้าร่วม!B:D,3,0)</f>
        <v>6</v>
      </c>
      <c r="L399" s="207" t="s">
        <v>21</v>
      </c>
      <c r="M399" s="208">
        <f>VLOOKUP(F399,school!F:G,2,0)</f>
        <v>33</v>
      </c>
      <c r="N399" s="209" t="str">
        <f>VLOOKUP(F399,school!F:H,3,0)</f>
        <v>กลุ่ม 3</v>
      </c>
    </row>
    <row r="400" spans="1:14" s="210" customFormat="1" ht="39.950000000000003" customHeight="1" x14ac:dyDescent="0.6">
      <c r="A400" s="202">
        <f t="shared" si="7"/>
        <v>383</v>
      </c>
      <c r="B400" s="203" t="s">
        <v>127</v>
      </c>
      <c r="C400" s="241" t="s">
        <v>35</v>
      </c>
      <c r="D400" s="204" t="s">
        <v>37</v>
      </c>
      <c r="E400" s="242">
        <f>VLOOKUP(D400,สรุปที่เข้าร่วม!H:I,2,0)</f>
        <v>3</v>
      </c>
      <c r="F400" s="204" t="s">
        <v>1639</v>
      </c>
      <c r="G400" s="205"/>
      <c r="H400" s="206" t="s">
        <v>128</v>
      </c>
      <c r="I400" s="205"/>
      <c r="J400" s="207" t="s">
        <v>29</v>
      </c>
      <c r="K400" s="207">
        <f>VLOOKUP(J400,สรุปที่เข้าร่วม!B:D,3,0)</f>
        <v>6</v>
      </c>
      <c r="L400" s="207" t="s">
        <v>21</v>
      </c>
      <c r="M400" s="208">
        <f>VLOOKUP(F400,school!F:G,2,0)</f>
        <v>33</v>
      </c>
      <c r="N400" s="209" t="str">
        <f>VLOOKUP(F400,school!F:H,3,0)</f>
        <v>กลุ่ม 3</v>
      </c>
    </row>
    <row r="401" spans="1:14" s="210" customFormat="1" ht="39.950000000000003" customHeight="1" x14ac:dyDescent="0.6">
      <c r="A401" s="202">
        <f t="shared" si="7"/>
        <v>384</v>
      </c>
      <c r="B401" s="203" t="s">
        <v>350</v>
      </c>
      <c r="C401" s="244"/>
      <c r="D401" s="204" t="s">
        <v>37</v>
      </c>
      <c r="E401" s="242">
        <f>VLOOKUP(D401,สรุปที่เข้าร่วม!H:I,2,0)</f>
        <v>3</v>
      </c>
      <c r="F401" s="204" t="s">
        <v>1639</v>
      </c>
      <c r="G401" s="205"/>
      <c r="H401" s="206" t="s">
        <v>351</v>
      </c>
      <c r="I401" s="205"/>
      <c r="J401" s="207" t="s">
        <v>29</v>
      </c>
      <c r="K401" s="207">
        <f>VLOOKUP(J401,สรุปที่เข้าร่วม!B:D,3,0)</f>
        <v>6</v>
      </c>
      <c r="L401" s="207" t="s">
        <v>21</v>
      </c>
      <c r="M401" s="208">
        <f>VLOOKUP(F401,school!F:G,2,0)</f>
        <v>33</v>
      </c>
      <c r="N401" s="209" t="str">
        <f>VLOOKUP(F401,school!F:H,3,0)</f>
        <v>กลุ่ม 3</v>
      </c>
    </row>
    <row r="402" spans="1:14" s="210" customFormat="1" ht="39.950000000000003" customHeight="1" x14ac:dyDescent="0.6">
      <c r="A402" s="202">
        <f t="shared" si="7"/>
        <v>385</v>
      </c>
      <c r="B402" s="203" t="s">
        <v>1821</v>
      </c>
      <c r="C402" s="244"/>
      <c r="D402" s="204" t="s">
        <v>37</v>
      </c>
      <c r="E402" s="242"/>
      <c r="F402" s="204" t="s">
        <v>1648</v>
      </c>
      <c r="G402" s="205"/>
      <c r="H402" s="206"/>
      <c r="I402" s="205"/>
      <c r="J402" s="207" t="s">
        <v>29</v>
      </c>
      <c r="K402" s="207">
        <f>VLOOKUP(J402,สรุปที่เข้าร่วม!B:D,3,0)</f>
        <v>6</v>
      </c>
      <c r="L402" s="207" t="s">
        <v>21</v>
      </c>
      <c r="M402" s="208">
        <f>VLOOKUP(F402,school!F:G,2,0)</f>
        <v>36</v>
      </c>
      <c r="N402" s="209" t="str">
        <f>VLOOKUP(F402,school!F:H,3,0)</f>
        <v>กลุ่ม 4</v>
      </c>
    </row>
    <row r="403" spans="1:14" s="210" customFormat="1" ht="39.950000000000003" customHeight="1" x14ac:dyDescent="0.6">
      <c r="A403" s="202">
        <f t="shared" si="7"/>
        <v>386</v>
      </c>
      <c r="B403" s="203" t="s">
        <v>1822</v>
      </c>
      <c r="C403" s="244"/>
      <c r="D403" s="204" t="s">
        <v>37</v>
      </c>
      <c r="E403" s="242"/>
      <c r="F403" s="204" t="s">
        <v>1648</v>
      </c>
      <c r="G403" s="205"/>
      <c r="H403" s="206"/>
      <c r="I403" s="205"/>
      <c r="J403" s="207" t="s">
        <v>29</v>
      </c>
      <c r="K403" s="207">
        <f>VLOOKUP(J403,สรุปที่เข้าร่วม!B:D,3,0)</f>
        <v>6</v>
      </c>
      <c r="L403" s="207" t="s">
        <v>21</v>
      </c>
      <c r="M403" s="208">
        <f>VLOOKUP(F403,school!F:G,2,0)</f>
        <v>36</v>
      </c>
      <c r="N403" s="209" t="str">
        <f>VLOOKUP(F403,school!F:H,3,0)</f>
        <v>กลุ่ม 4</v>
      </c>
    </row>
    <row r="404" spans="1:14" s="210" customFormat="1" ht="39.950000000000003" customHeight="1" x14ac:dyDescent="0.6">
      <c r="A404" s="202">
        <f t="shared" si="7"/>
        <v>387</v>
      </c>
      <c r="B404" s="203" t="s">
        <v>1823</v>
      </c>
      <c r="C404" s="244"/>
      <c r="D404" s="204" t="s">
        <v>37</v>
      </c>
      <c r="E404" s="242"/>
      <c r="F404" s="204" t="s">
        <v>1648</v>
      </c>
      <c r="G404" s="205"/>
      <c r="H404" s="206"/>
      <c r="I404" s="205"/>
      <c r="J404" s="207" t="s">
        <v>29</v>
      </c>
      <c r="K404" s="207">
        <f>VLOOKUP(J404,สรุปที่เข้าร่วม!B:D,3,0)</f>
        <v>6</v>
      </c>
      <c r="L404" s="207" t="s">
        <v>21</v>
      </c>
      <c r="M404" s="208">
        <f>VLOOKUP(F404,school!F:G,2,0)</f>
        <v>36</v>
      </c>
      <c r="N404" s="209" t="str">
        <f>VLOOKUP(F404,school!F:H,3,0)</f>
        <v>กลุ่ม 4</v>
      </c>
    </row>
    <row r="405" spans="1:14" s="210" customFormat="1" ht="39.950000000000003" customHeight="1" x14ac:dyDescent="0.6">
      <c r="A405" s="202">
        <f t="shared" si="7"/>
        <v>388</v>
      </c>
      <c r="B405" s="203" t="s">
        <v>1824</v>
      </c>
      <c r="C405" s="244"/>
      <c r="D405" s="204" t="s">
        <v>37</v>
      </c>
      <c r="E405" s="242"/>
      <c r="F405" s="204" t="s">
        <v>1648</v>
      </c>
      <c r="G405" s="205"/>
      <c r="H405" s="206"/>
      <c r="I405" s="205"/>
      <c r="J405" s="207" t="s">
        <v>29</v>
      </c>
      <c r="K405" s="207">
        <f>VLOOKUP(J405,สรุปที่เข้าร่วม!B:D,3,0)</f>
        <v>6</v>
      </c>
      <c r="L405" s="207" t="s">
        <v>21</v>
      </c>
      <c r="M405" s="208">
        <f>VLOOKUP(F405,school!F:G,2,0)</f>
        <v>36</v>
      </c>
      <c r="N405" s="209" t="str">
        <f>VLOOKUP(F405,school!F:H,3,0)</f>
        <v>กลุ่ม 4</v>
      </c>
    </row>
    <row r="406" spans="1:14" s="210" customFormat="1" ht="39.950000000000003" customHeight="1" x14ac:dyDescent="0.6">
      <c r="A406" s="202">
        <f t="shared" si="7"/>
        <v>389</v>
      </c>
      <c r="B406" s="203" t="s">
        <v>1825</v>
      </c>
      <c r="C406" s="244"/>
      <c r="D406" s="204" t="s">
        <v>37</v>
      </c>
      <c r="E406" s="242"/>
      <c r="F406" s="204" t="s">
        <v>1648</v>
      </c>
      <c r="G406" s="205"/>
      <c r="H406" s="206"/>
      <c r="I406" s="205"/>
      <c r="J406" s="207" t="s">
        <v>29</v>
      </c>
      <c r="K406" s="207">
        <f>VLOOKUP(J406,สรุปที่เข้าร่วม!B:D,3,0)</f>
        <v>6</v>
      </c>
      <c r="L406" s="207" t="s">
        <v>21</v>
      </c>
      <c r="M406" s="208">
        <f>VLOOKUP(F406,school!F:G,2,0)</f>
        <v>36</v>
      </c>
      <c r="N406" s="209" t="str">
        <f>VLOOKUP(F406,school!F:H,3,0)</f>
        <v>กลุ่ม 4</v>
      </c>
    </row>
    <row r="407" spans="1:14" s="210" customFormat="1" ht="39.950000000000003" customHeight="1" x14ac:dyDescent="0.6">
      <c r="A407" s="202">
        <f t="shared" si="7"/>
        <v>390</v>
      </c>
      <c r="B407" s="203" t="s">
        <v>1826</v>
      </c>
      <c r="C407" s="244"/>
      <c r="D407" s="204" t="s">
        <v>37</v>
      </c>
      <c r="E407" s="242"/>
      <c r="F407" s="204" t="s">
        <v>1648</v>
      </c>
      <c r="G407" s="205"/>
      <c r="H407" s="206"/>
      <c r="I407" s="205"/>
      <c r="J407" s="207" t="s">
        <v>29</v>
      </c>
      <c r="K407" s="207">
        <f>VLOOKUP(J407,สรุปที่เข้าร่วม!B:D,3,0)</f>
        <v>6</v>
      </c>
      <c r="L407" s="207" t="s">
        <v>21</v>
      </c>
      <c r="M407" s="208">
        <f>VLOOKUP(F407,school!F:G,2,0)</f>
        <v>36</v>
      </c>
      <c r="N407" s="209" t="str">
        <f>VLOOKUP(F407,school!F:H,3,0)</f>
        <v>กลุ่ม 4</v>
      </c>
    </row>
    <row r="408" spans="1:14" s="210" customFormat="1" ht="39.950000000000003" customHeight="1" x14ac:dyDescent="0.6">
      <c r="A408" s="202">
        <f t="shared" si="7"/>
        <v>391</v>
      </c>
      <c r="B408" s="203" t="s">
        <v>1265</v>
      </c>
      <c r="C408" s="244"/>
      <c r="D408" s="204" t="s">
        <v>37</v>
      </c>
      <c r="E408" s="242">
        <f>VLOOKUP(D408,สรุปที่เข้าร่วม!H:I,2,0)</f>
        <v>3</v>
      </c>
      <c r="F408" s="204" t="s">
        <v>1651</v>
      </c>
      <c r="G408" s="205"/>
      <c r="H408" s="206" t="s">
        <v>1266</v>
      </c>
      <c r="I408" s="205"/>
      <c r="J408" s="207" t="s">
        <v>29</v>
      </c>
      <c r="K408" s="207">
        <f>VLOOKUP(J408,สรุปที่เข้าร่วม!B:D,3,0)</f>
        <v>6</v>
      </c>
      <c r="L408" s="207" t="s">
        <v>21</v>
      </c>
      <c r="M408" s="208">
        <f>VLOOKUP(F408,school!F:G,2,0)</f>
        <v>37</v>
      </c>
      <c r="N408" s="209" t="str">
        <f>VLOOKUP(F408,school!F:H,3,0)</f>
        <v>กลุ่ม 4</v>
      </c>
    </row>
    <row r="409" spans="1:14" s="210" customFormat="1" ht="39.950000000000003" customHeight="1" x14ac:dyDescent="0.6">
      <c r="A409" s="202">
        <f t="shared" si="7"/>
        <v>392</v>
      </c>
      <c r="B409" s="203" t="s">
        <v>1271</v>
      </c>
      <c r="C409" s="244"/>
      <c r="D409" s="204" t="s">
        <v>37</v>
      </c>
      <c r="E409" s="242">
        <f>VLOOKUP(D409,สรุปที่เข้าร่วม!H:I,2,0)</f>
        <v>3</v>
      </c>
      <c r="F409" s="204" t="s">
        <v>1651</v>
      </c>
      <c r="G409" s="205"/>
      <c r="H409" s="206" t="s">
        <v>1272</v>
      </c>
      <c r="I409" s="205"/>
      <c r="J409" s="207" t="s">
        <v>29</v>
      </c>
      <c r="K409" s="207">
        <f>VLOOKUP(J409,สรุปที่เข้าร่วม!B:D,3,0)</f>
        <v>6</v>
      </c>
      <c r="L409" s="207" t="s">
        <v>21</v>
      </c>
      <c r="M409" s="208">
        <f>VLOOKUP(F409,school!F:G,2,0)</f>
        <v>37</v>
      </c>
      <c r="N409" s="209" t="str">
        <f>VLOOKUP(F409,school!F:H,3,0)</f>
        <v>กลุ่ม 4</v>
      </c>
    </row>
    <row r="410" spans="1:14" s="210" customFormat="1" ht="39.950000000000003" customHeight="1" x14ac:dyDescent="0.6">
      <c r="A410" s="202">
        <f t="shared" si="7"/>
        <v>393</v>
      </c>
      <c r="B410" s="203" t="s">
        <v>1292</v>
      </c>
      <c r="C410" s="244"/>
      <c r="D410" s="204" t="s">
        <v>37</v>
      </c>
      <c r="E410" s="242">
        <f>VLOOKUP(D410,สรุปที่เข้าร่วม!H:I,2,0)</f>
        <v>3</v>
      </c>
      <c r="F410" s="204" t="s">
        <v>1651</v>
      </c>
      <c r="G410" s="205"/>
      <c r="H410" s="206" t="s">
        <v>1293</v>
      </c>
      <c r="I410" s="205"/>
      <c r="J410" s="207" t="s">
        <v>29</v>
      </c>
      <c r="K410" s="207">
        <f>VLOOKUP(J410,สรุปที่เข้าร่วม!B:D,3,0)</f>
        <v>6</v>
      </c>
      <c r="L410" s="207" t="s">
        <v>21</v>
      </c>
      <c r="M410" s="208">
        <f>VLOOKUP(F410,school!F:G,2,0)</f>
        <v>37</v>
      </c>
      <c r="N410" s="209" t="str">
        <f>VLOOKUP(F410,school!F:H,3,0)</f>
        <v>กลุ่ม 4</v>
      </c>
    </row>
    <row r="411" spans="1:14" s="210" customFormat="1" ht="39.950000000000003" customHeight="1" x14ac:dyDescent="0.6">
      <c r="A411" s="202">
        <f t="shared" si="7"/>
        <v>394</v>
      </c>
      <c r="B411" s="203" t="s">
        <v>1782</v>
      </c>
      <c r="C411" s="244"/>
      <c r="D411" s="204" t="s">
        <v>37</v>
      </c>
      <c r="E411" s="242">
        <f>VLOOKUP(D411,สรุปที่เข้าร่วม!H:I,2,0)</f>
        <v>3</v>
      </c>
      <c r="F411" s="204" t="s">
        <v>1651</v>
      </c>
      <c r="G411" s="205"/>
      <c r="H411" s="206" t="s">
        <v>1303</v>
      </c>
      <c r="I411" s="205"/>
      <c r="J411" s="207" t="s">
        <v>29</v>
      </c>
      <c r="K411" s="207">
        <f>VLOOKUP(J411,สรุปที่เข้าร่วม!B:D,3,0)</f>
        <v>6</v>
      </c>
      <c r="L411" s="207" t="s">
        <v>21</v>
      </c>
      <c r="M411" s="208">
        <f>VLOOKUP(F411,school!F:G,2,0)</f>
        <v>37</v>
      </c>
      <c r="N411" s="209" t="str">
        <f>VLOOKUP(F411,school!F:H,3,0)</f>
        <v>กลุ่ม 4</v>
      </c>
    </row>
    <row r="412" spans="1:14" s="210" customFormat="1" ht="39.950000000000003" customHeight="1" x14ac:dyDescent="0.6">
      <c r="A412" s="202">
        <f t="shared" si="7"/>
        <v>395</v>
      </c>
      <c r="B412" s="203" t="s">
        <v>1783</v>
      </c>
      <c r="C412" s="241"/>
      <c r="D412" s="204" t="s">
        <v>37</v>
      </c>
      <c r="E412" s="242">
        <f>VLOOKUP(D412,สรุปที่เข้าร่วม!H:I,2,0)</f>
        <v>3</v>
      </c>
      <c r="F412" s="204" t="s">
        <v>1651</v>
      </c>
      <c r="G412" s="205"/>
      <c r="H412" s="206" t="s">
        <v>1306</v>
      </c>
      <c r="I412" s="205"/>
      <c r="J412" s="207" t="s">
        <v>29</v>
      </c>
      <c r="K412" s="207">
        <f>VLOOKUP(J412,สรุปที่เข้าร่วม!B:D,3,0)</f>
        <v>6</v>
      </c>
      <c r="L412" s="207" t="s">
        <v>21</v>
      </c>
      <c r="M412" s="208">
        <f>VLOOKUP(F412,school!F:G,2,0)</f>
        <v>37</v>
      </c>
      <c r="N412" s="209" t="str">
        <f>VLOOKUP(F412,school!F:H,3,0)</f>
        <v>กลุ่ม 4</v>
      </c>
    </row>
    <row r="413" spans="1:14" s="210" customFormat="1" ht="39.950000000000003" customHeight="1" x14ac:dyDescent="0.6">
      <c r="A413" s="202">
        <f t="shared" si="7"/>
        <v>396</v>
      </c>
      <c r="B413" s="203" t="s">
        <v>1443</v>
      </c>
      <c r="C413" s="241" t="s">
        <v>1444</v>
      </c>
      <c r="D413" s="204" t="s">
        <v>37</v>
      </c>
      <c r="E413" s="242">
        <f>VLOOKUP(D413,สรุปที่เข้าร่วม!H:I,2,0)</f>
        <v>3</v>
      </c>
      <c r="F413" s="204" t="s">
        <v>1651</v>
      </c>
      <c r="G413" s="205"/>
      <c r="H413" s="206" t="s">
        <v>1445</v>
      </c>
      <c r="I413" s="205"/>
      <c r="J413" s="207" t="s">
        <v>29</v>
      </c>
      <c r="K413" s="207">
        <f>VLOOKUP(J413,สรุปที่เข้าร่วม!B:D,3,0)</f>
        <v>6</v>
      </c>
      <c r="L413" s="207" t="s">
        <v>21</v>
      </c>
      <c r="M413" s="208">
        <f>VLOOKUP(F413,school!F:G,2,0)</f>
        <v>37</v>
      </c>
      <c r="N413" s="209" t="str">
        <f>VLOOKUP(F413,school!F:H,3,0)</f>
        <v>กลุ่ม 4</v>
      </c>
    </row>
    <row r="414" spans="1:14" s="210" customFormat="1" ht="39.950000000000003" customHeight="1" x14ac:dyDescent="0.6">
      <c r="A414" s="202">
        <f t="shared" si="7"/>
        <v>397</v>
      </c>
      <c r="B414" s="203" t="s">
        <v>1347</v>
      </c>
      <c r="C414" s="241" t="s">
        <v>1348</v>
      </c>
      <c r="D414" s="204" t="s">
        <v>37</v>
      </c>
      <c r="E414" s="242">
        <f>VLOOKUP(D414,สรุปที่เข้าร่วม!H:I,2,0)</f>
        <v>3</v>
      </c>
      <c r="F414" s="204" t="s">
        <v>1654</v>
      </c>
      <c r="G414" s="205"/>
      <c r="H414" s="206" t="s">
        <v>1349</v>
      </c>
      <c r="I414" s="205"/>
      <c r="J414" s="207" t="s">
        <v>29</v>
      </c>
      <c r="K414" s="207">
        <f>VLOOKUP(J414,สรุปที่เข้าร่วม!B:D,3,0)</f>
        <v>6</v>
      </c>
      <c r="L414" s="207" t="s">
        <v>21</v>
      </c>
      <c r="M414" s="208">
        <f>VLOOKUP(F414,school!F:G,2,0)</f>
        <v>38</v>
      </c>
      <c r="N414" s="209" t="str">
        <f>VLOOKUP(F414,school!F:H,3,0)</f>
        <v>กลุ่ม 4</v>
      </c>
    </row>
    <row r="415" spans="1:14" s="210" customFormat="1" ht="39.950000000000003" customHeight="1" x14ac:dyDescent="0.6">
      <c r="A415" s="202">
        <f t="shared" si="7"/>
        <v>398</v>
      </c>
      <c r="B415" s="203" t="s">
        <v>1386</v>
      </c>
      <c r="C415" s="244"/>
      <c r="D415" s="204" t="s">
        <v>37</v>
      </c>
      <c r="E415" s="242">
        <f>VLOOKUP(D415,สรุปที่เข้าร่วม!H:I,2,0)</f>
        <v>3</v>
      </c>
      <c r="F415" s="204" t="s">
        <v>1654</v>
      </c>
      <c r="G415" s="205"/>
      <c r="H415" s="206" t="s">
        <v>1387</v>
      </c>
      <c r="I415" s="205"/>
      <c r="J415" s="207" t="s">
        <v>29</v>
      </c>
      <c r="K415" s="207">
        <f>VLOOKUP(J415,สรุปที่เข้าร่วม!B:D,3,0)</f>
        <v>6</v>
      </c>
      <c r="L415" s="207" t="s">
        <v>21</v>
      </c>
      <c r="M415" s="208">
        <f>VLOOKUP(F415,school!F:G,2,0)</f>
        <v>38</v>
      </c>
      <c r="N415" s="209" t="str">
        <f>VLOOKUP(F415,school!F:H,3,0)</f>
        <v>กลุ่ม 4</v>
      </c>
    </row>
    <row r="416" spans="1:14" s="210" customFormat="1" ht="39.950000000000003" customHeight="1" x14ac:dyDescent="0.6">
      <c r="A416" s="202">
        <f t="shared" si="7"/>
        <v>399</v>
      </c>
      <c r="B416" s="203" t="s">
        <v>1403</v>
      </c>
      <c r="C416" s="241" t="s">
        <v>1404</v>
      </c>
      <c r="D416" s="204" t="s">
        <v>37</v>
      </c>
      <c r="E416" s="242">
        <f>VLOOKUP(D416,สรุปที่เข้าร่วม!H:I,2,0)</f>
        <v>3</v>
      </c>
      <c r="F416" s="204" t="s">
        <v>1654</v>
      </c>
      <c r="G416" s="205"/>
      <c r="H416" s="206" t="s">
        <v>1405</v>
      </c>
      <c r="I416" s="205"/>
      <c r="J416" s="207" t="s">
        <v>29</v>
      </c>
      <c r="K416" s="207">
        <f>VLOOKUP(J416,สรุปที่เข้าร่วม!B:D,3,0)</f>
        <v>6</v>
      </c>
      <c r="L416" s="207" t="s">
        <v>21</v>
      </c>
      <c r="M416" s="208">
        <f>VLOOKUP(F416,school!F:G,2,0)</f>
        <v>38</v>
      </c>
      <c r="N416" s="209" t="str">
        <f>VLOOKUP(F416,school!F:H,3,0)</f>
        <v>กลุ่ม 4</v>
      </c>
    </row>
    <row r="417" spans="1:14" s="210" customFormat="1" ht="39.950000000000003" customHeight="1" x14ac:dyDescent="0.6">
      <c r="A417" s="202">
        <f t="shared" si="7"/>
        <v>400</v>
      </c>
      <c r="B417" s="203" t="s">
        <v>1238</v>
      </c>
      <c r="C417" s="244"/>
      <c r="D417" s="204" t="s">
        <v>37</v>
      </c>
      <c r="E417" s="242">
        <f>VLOOKUP(D417,สรุปที่เข้าร่วม!H:I,2,0)</f>
        <v>3</v>
      </c>
      <c r="F417" s="204" t="s">
        <v>1657</v>
      </c>
      <c r="G417" s="205"/>
      <c r="H417" s="206" t="s">
        <v>1239</v>
      </c>
      <c r="I417" s="205"/>
      <c r="J417" s="207" t="s">
        <v>29</v>
      </c>
      <c r="K417" s="207">
        <f>VLOOKUP(J417,สรุปที่เข้าร่วม!B:D,3,0)</f>
        <v>6</v>
      </c>
      <c r="L417" s="207" t="s">
        <v>21</v>
      </c>
      <c r="M417" s="208">
        <f>VLOOKUP(F417,school!F:G,2,0)</f>
        <v>39</v>
      </c>
      <c r="N417" s="209" t="str">
        <f>VLOOKUP(F417,school!F:H,3,0)</f>
        <v>กลุ่ม 4</v>
      </c>
    </row>
    <row r="418" spans="1:14" s="210" customFormat="1" ht="39.950000000000003" customHeight="1" x14ac:dyDescent="0.6">
      <c r="A418" s="202">
        <f t="shared" si="7"/>
        <v>401</v>
      </c>
      <c r="B418" s="203" t="s">
        <v>1784</v>
      </c>
      <c r="C418" s="241" t="s">
        <v>35</v>
      </c>
      <c r="D418" s="204" t="s">
        <v>37</v>
      </c>
      <c r="E418" s="242">
        <f>VLOOKUP(D418,สรุปที่เข้าร่วม!H:I,2,0)</f>
        <v>3</v>
      </c>
      <c r="F418" s="204" t="s">
        <v>1657</v>
      </c>
      <c r="G418" s="205"/>
      <c r="H418" s="206" t="s">
        <v>1279</v>
      </c>
      <c r="I418" s="205"/>
      <c r="J418" s="207" t="s">
        <v>29</v>
      </c>
      <c r="K418" s="207">
        <f>VLOOKUP(J418,สรุปที่เข้าร่วม!B:D,3,0)</f>
        <v>6</v>
      </c>
      <c r="L418" s="207" t="s">
        <v>21</v>
      </c>
      <c r="M418" s="208">
        <f>VLOOKUP(F418,school!F:G,2,0)</f>
        <v>39</v>
      </c>
      <c r="N418" s="209" t="str">
        <f>VLOOKUP(F418,school!F:H,3,0)</f>
        <v>กลุ่ม 4</v>
      </c>
    </row>
    <row r="419" spans="1:14" s="210" customFormat="1" ht="39.950000000000003" customHeight="1" x14ac:dyDescent="0.6">
      <c r="A419" s="202">
        <f t="shared" si="7"/>
        <v>402</v>
      </c>
      <c r="B419" s="203" t="s">
        <v>1476</v>
      </c>
      <c r="C419" s="244"/>
      <c r="D419" s="204" t="s">
        <v>37</v>
      </c>
      <c r="E419" s="242">
        <f>VLOOKUP(D419,สรุปที่เข้าร่วม!H:I,2,0)</f>
        <v>3</v>
      </c>
      <c r="F419" s="204" t="s">
        <v>1657</v>
      </c>
      <c r="G419" s="205"/>
      <c r="H419" s="206" t="s">
        <v>1477</v>
      </c>
      <c r="I419" s="205"/>
      <c r="J419" s="207" t="s">
        <v>29</v>
      </c>
      <c r="K419" s="207">
        <f>VLOOKUP(J419,สรุปที่เข้าร่วม!B:D,3,0)</f>
        <v>6</v>
      </c>
      <c r="L419" s="207" t="s">
        <v>21</v>
      </c>
      <c r="M419" s="208">
        <f>VLOOKUP(F419,school!F:G,2,0)</f>
        <v>39</v>
      </c>
      <c r="N419" s="209" t="str">
        <f>VLOOKUP(F419,school!F:H,3,0)</f>
        <v>กลุ่ม 4</v>
      </c>
    </row>
    <row r="420" spans="1:14" s="210" customFormat="1" ht="39.950000000000003" customHeight="1" x14ac:dyDescent="0.6">
      <c r="A420" s="202">
        <f t="shared" si="7"/>
        <v>403</v>
      </c>
      <c r="B420" s="203" t="s">
        <v>1326</v>
      </c>
      <c r="C420" s="244"/>
      <c r="D420" s="204" t="s">
        <v>37</v>
      </c>
      <c r="E420" s="242">
        <f>VLOOKUP(D420,สรุปที่เข้าร่วม!H:I,2,0)</f>
        <v>3</v>
      </c>
      <c r="F420" s="204" t="s">
        <v>1660</v>
      </c>
      <c r="G420" s="205"/>
      <c r="H420" s="245" t="s">
        <v>1327</v>
      </c>
      <c r="I420" s="205"/>
      <c r="J420" s="207" t="s">
        <v>29</v>
      </c>
      <c r="K420" s="207">
        <f>VLOOKUP(J420,สรุปที่เข้าร่วม!B:D,3,0)</f>
        <v>6</v>
      </c>
      <c r="L420" s="207" t="s">
        <v>21</v>
      </c>
      <c r="M420" s="208">
        <f>VLOOKUP(F420,school!F:G,2,0)</f>
        <v>40</v>
      </c>
      <c r="N420" s="209" t="str">
        <f>VLOOKUP(F420,school!F:H,3,0)</f>
        <v>กลุ่ม 4</v>
      </c>
    </row>
    <row r="421" spans="1:14" s="210" customFormat="1" ht="39.950000000000003" customHeight="1" x14ac:dyDescent="0.6">
      <c r="A421" s="202">
        <f t="shared" si="7"/>
        <v>404</v>
      </c>
      <c r="B421" s="203" t="s">
        <v>1435</v>
      </c>
      <c r="C421" s="244"/>
      <c r="D421" s="204" t="s">
        <v>37</v>
      </c>
      <c r="E421" s="242">
        <f>VLOOKUP(D421,สรุปที่เข้าร่วม!H:I,2,0)</f>
        <v>3</v>
      </c>
      <c r="F421" s="204" t="s">
        <v>1660</v>
      </c>
      <c r="G421" s="205"/>
      <c r="H421" s="206" t="s">
        <v>1436</v>
      </c>
      <c r="I421" s="205"/>
      <c r="J421" s="207" t="s">
        <v>29</v>
      </c>
      <c r="K421" s="207">
        <f>VLOOKUP(J421,สรุปที่เข้าร่วม!B:D,3,0)</f>
        <v>6</v>
      </c>
      <c r="L421" s="207" t="s">
        <v>21</v>
      </c>
      <c r="M421" s="208">
        <f>VLOOKUP(F421,school!F:G,2,0)</f>
        <v>40</v>
      </c>
      <c r="N421" s="209" t="str">
        <f>VLOOKUP(F421,school!F:H,3,0)</f>
        <v>กลุ่ม 4</v>
      </c>
    </row>
    <row r="422" spans="1:14" s="210" customFormat="1" ht="39.950000000000003" customHeight="1" x14ac:dyDescent="0.6">
      <c r="A422" s="202">
        <f t="shared" si="7"/>
        <v>405</v>
      </c>
      <c r="B422" s="203" t="s">
        <v>1437</v>
      </c>
      <c r="C422" s="244"/>
      <c r="D422" s="204" t="s">
        <v>37</v>
      </c>
      <c r="E422" s="242">
        <f>VLOOKUP(D422,สรุปที่เข้าร่วม!H:I,2,0)</f>
        <v>3</v>
      </c>
      <c r="F422" s="204" t="s">
        <v>1660</v>
      </c>
      <c r="G422" s="205"/>
      <c r="H422" s="206" t="s">
        <v>1438</v>
      </c>
      <c r="I422" s="205"/>
      <c r="J422" s="207" t="s">
        <v>29</v>
      </c>
      <c r="K422" s="207">
        <f>VLOOKUP(J422,สรุปที่เข้าร่วม!B:D,3,0)</f>
        <v>6</v>
      </c>
      <c r="L422" s="207" t="s">
        <v>21</v>
      </c>
      <c r="M422" s="208">
        <f>VLOOKUP(F422,school!F:G,2,0)</f>
        <v>40</v>
      </c>
      <c r="N422" s="209" t="str">
        <f>VLOOKUP(F422,school!F:H,3,0)</f>
        <v>กลุ่ม 4</v>
      </c>
    </row>
    <row r="423" spans="1:14" s="210" customFormat="1" ht="39.950000000000003" customHeight="1" x14ac:dyDescent="0.6">
      <c r="A423" s="202">
        <f t="shared" si="7"/>
        <v>406</v>
      </c>
      <c r="B423" s="203" t="s">
        <v>1269</v>
      </c>
      <c r="C423" s="244"/>
      <c r="D423" s="204" t="s">
        <v>37</v>
      </c>
      <c r="E423" s="242">
        <f>VLOOKUP(D423,สรุปที่เข้าร่วม!H:I,2,0)</f>
        <v>3</v>
      </c>
      <c r="F423" s="204" t="s">
        <v>1663</v>
      </c>
      <c r="G423" s="205"/>
      <c r="H423" s="206" t="s">
        <v>1270</v>
      </c>
      <c r="I423" s="205"/>
      <c r="J423" s="207" t="s">
        <v>29</v>
      </c>
      <c r="K423" s="207">
        <f>VLOOKUP(J423,สรุปที่เข้าร่วม!B:D,3,0)</f>
        <v>6</v>
      </c>
      <c r="L423" s="207" t="s">
        <v>21</v>
      </c>
      <c r="M423" s="208">
        <f>VLOOKUP(F423,school!F:G,2,0)</f>
        <v>41</v>
      </c>
      <c r="N423" s="209" t="str">
        <f>VLOOKUP(F423,school!F:H,3,0)</f>
        <v>กลุ่ม 4</v>
      </c>
    </row>
    <row r="424" spans="1:14" s="210" customFormat="1" ht="39.950000000000003" customHeight="1" x14ac:dyDescent="0.6">
      <c r="A424" s="202">
        <f t="shared" si="7"/>
        <v>407</v>
      </c>
      <c r="B424" s="203" t="s">
        <v>1785</v>
      </c>
      <c r="C424" s="244"/>
      <c r="D424" s="204" t="s">
        <v>37</v>
      </c>
      <c r="E424" s="242">
        <f>VLOOKUP(D424,สรุปที่เข้าร่วม!H:I,2,0)</f>
        <v>3</v>
      </c>
      <c r="F424" s="204" t="s">
        <v>1666</v>
      </c>
      <c r="G424" s="205"/>
      <c r="H424" s="206" t="s">
        <v>315</v>
      </c>
      <c r="I424" s="205"/>
      <c r="J424" s="207" t="s">
        <v>29</v>
      </c>
      <c r="K424" s="207">
        <f>VLOOKUP(J424,สรุปที่เข้าร่วม!B:D,3,0)</f>
        <v>6</v>
      </c>
      <c r="L424" s="207" t="s">
        <v>21</v>
      </c>
      <c r="M424" s="208">
        <f>VLOOKUP(F424,school!F:G,2,0)</f>
        <v>42</v>
      </c>
      <c r="N424" s="209" t="str">
        <f>VLOOKUP(F424,school!F:H,3,0)</f>
        <v>กลุ่ม 4</v>
      </c>
    </row>
    <row r="425" spans="1:14" s="210" customFormat="1" ht="39.950000000000003" customHeight="1" x14ac:dyDescent="0.6">
      <c r="A425" s="202">
        <f t="shared" si="7"/>
        <v>408</v>
      </c>
      <c r="B425" s="203" t="s">
        <v>1300</v>
      </c>
      <c r="C425" s="241" t="s">
        <v>35</v>
      </c>
      <c r="D425" s="204" t="s">
        <v>37</v>
      </c>
      <c r="E425" s="242">
        <f>VLOOKUP(D425,สรุปที่เข้าร่วม!H:I,2,0)</f>
        <v>3</v>
      </c>
      <c r="F425" s="204" t="s">
        <v>1666</v>
      </c>
      <c r="G425" s="205"/>
      <c r="H425" s="245">
        <v>861073244</v>
      </c>
      <c r="I425" s="205"/>
      <c r="J425" s="207" t="s">
        <v>29</v>
      </c>
      <c r="K425" s="207">
        <f>VLOOKUP(J425,สรุปที่เข้าร่วม!B:D,3,0)</f>
        <v>6</v>
      </c>
      <c r="L425" s="207" t="s">
        <v>21</v>
      </c>
      <c r="M425" s="208">
        <f>VLOOKUP(F425,school!F:G,2,0)</f>
        <v>42</v>
      </c>
      <c r="N425" s="209" t="str">
        <f>VLOOKUP(F425,school!F:H,3,0)</f>
        <v>กลุ่ม 4</v>
      </c>
    </row>
    <row r="426" spans="1:14" s="210" customFormat="1" ht="39.950000000000003" customHeight="1" x14ac:dyDescent="0.6">
      <c r="A426" s="202">
        <f t="shared" si="7"/>
        <v>409</v>
      </c>
      <c r="B426" s="203" t="s">
        <v>1388</v>
      </c>
      <c r="C426" s="241" t="s">
        <v>35</v>
      </c>
      <c r="D426" s="204" t="s">
        <v>37</v>
      </c>
      <c r="E426" s="242">
        <f>VLOOKUP(D426,สรุปที่เข้าร่วม!H:I,2,0)</f>
        <v>3</v>
      </c>
      <c r="F426" s="204" t="s">
        <v>1666</v>
      </c>
      <c r="G426" s="205"/>
      <c r="H426" s="245">
        <v>838330303</v>
      </c>
      <c r="I426" s="205"/>
      <c r="J426" s="207" t="s">
        <v>29</v>
      </c>
      <c r="K426" s="207">
        <f>VLOOKUP(J426,สรุปที่เข้าร่วม!B:D,3,0)</f>
        <v>6</v>
      </c>
      <c r="L426" s="207" t="s">
        <v>21</v>
      </c>
      <c r="M426" s="208">
        <f>VLOOKUP(F426,school!F:G,2,0)</f>
        <v>42</v>
      </c>
      <c r="N426" s="209" t="str">
        <f>VLOOKUP(F426,school!F:H,3,0)</f>
        <v>กลุ่ม 4</v>
      </c>
    </row>
    <row r="427" spans="1:14" s="210" customFormat="1" ht="39.950000000000003" customHeight="1" x14ac:dyDescent="0.6">
      <c r="A427" s="202">
        <f t="shared" si="7"/>
        <v>410</v>
      </c>
      <c r="B427" s="203" t="s">
        <v>1392</v>
      </c>
      <c r="C427" s="244"/>
      <c r="D427" s="204" t="s">
        <v>37</v>
      </c>
      <c r="E427" s="242">
        <f>VLOOKUP(D427,สรุปที่เข้าร่วม!H:I,2,0)</f>
        <v>3</v>
      </c>
      <c r="F427" s="204" t="s">
        <v>1666</v>
      </c>
      <c r="G427" s="205"/>
      <c r="H427" s="206" t="s">
        <v>1393</v>
      </c>
      <c r="I427" s="205"/>
      <c r="J427" s="207" t="s">
        <v>29</v>
      </c>
      <c r="K427" s="207">
        <f>VLOOKUP(J427,สรุปที่เข้าร่วม!B:D,3,0)</f>
        <v>6</v>
      </c>
      <c r="L427" s="207" t="s">
        <v>21</v>
      </c>
      <c r="M427" s="208">
        <f>VLOOKUP(F427,school!F:G,2,0)</f>
        <v>42</v>
      </c>
      <c r="N427" s="209" t="str">
        <f>VLOOKUP(F427,school!F:H,3,0)</f>
        <v>กลุ่ม 4</v>
      </c>
    </row>
    <row r="428" spans="1:14" s="210" customFormat="1" ht="39.950000000000003" customHeight="1" x14ac:dyDescent="0.6">
      <c r="A428" s="202">
        <f t="shared" si="7"/>
        <v>411</v>
      </c>
      <c r="B428" s="203" t="s">
        <v>1406</v>
      </c>
      <c r="C428" s="241" t="s">
        <v>35</v>
      </c>
      <c r="D428" s="204" t="s">
        <v>37</v>
      </c>
      <c r="E428" s="242">
        <f>VLOOKUP(D428,สรุปที่เข้าร่วม!H:I,2,0)</f>
        <v>3</v>
      </c>
      <c r="F428" s="204" t="s">
        <v>1666</v>
      </c>
      <c r="G428" s="205"/>
      <c r="H428" s="206" t="s">
        <v>1407</v>
      </c>
      <c r="I428" s="205"/>
      <c r="J428" s="207" t="s">
        <v>29</v>
      </c>
      <c r="K428" s="207">
        <f>VLOOKUP(J428,สรุปที่เข้าร่วม!B:D,3,0)</f>
        <v>6</v>
      </c>
      <c r="L428" s="207" t="s">
        <v>21</v>
      </c>
      <c r="M428" s="208">
        <f>VLOOKUP(F428,school!F:G,2,0)</f>
        <v>42</v>
      </c>
      <c r="N428" s="209" t="str">
        <f>VLOOKUP(F428,school!F:H,3,0)</f>
        <v>กลุ่ม 4</v>
      </c>
    </row>
    <row r="429" spans="1:14" s="210" customFormat="1" ht="39.950000000000003" customHeight="1" x14ac:dyDescent="0.6">
      <c r="A429" s="202">
        <f t="shared" si="7"/>
        <v>412</v>
      </c>
      <c r="B429" s="203" t="s">
        <v>1417</v>
      </c>
      <c r="C429" s="244"/>
      <c r="D429" s="204" t="s">
        <v>37</v>
      </c>
      <c r="E429" s="242">
        <f>VLOOKUP(D429,สรุปที่เข้าร่วม!H:I,2,0)</f>
        <v>3</v>
      </c>
      <c r="F429" s="204" t="s">
        <v>1666</v>
      </c>
      <c r="G429" s="205"/>
      <c r="H429" s="206" t="s">
        <v>1418</v>
      </c>
      <c r="I429" s="205"/>
      <c r="J429" s="207" t="s">
        <v>29</v>
      </c>
      <c r="K429" s="207">
        <f>VLOOKUP(J429,สรุปที่เข้าร่วม!B:D,3,0)</f>
        <v>6</v>
      </c>
      <c r="L429" s="207" t="s">
        <v>21</v>
      </c>
      <c r="M429" s="208">
        <f>VLOOKUP(F429,school!F:G,2,0)</f>
        <v>42</v>
      </c>
      <c r="N429" s="209" t="str">
        <f>VLOOKUP(F429,school!F:H,3,0)</f>
        <v>กลุ่ม 4</v>
      </c>
    </row>
    <row r="430" spans="1:14" s="210" customFormat="1" ht="39.950000000000003" customHeight="1" x14ac:dyDescent="0.2">
      <c r="A430" s="202">
        <f t="shared" si="7"/>
        <v>413</v>
      </c>
      <c r="B430" s="203" t="s">
        <v>1804</v>
      </c>
      <c r="C430" s="268"/>
      <c r="D430" s="204" t="s">
        <v>37</v>
      </c>
      <c r="E430" s="205">
        <f>VLOOKUP(D430,สรุปที่เข้าร่วม!H:I,2,0)</f>
        <v>3</v>
      </c>
      <c r="F430" s="204" t="s">
        <v>1666</v>
      </c>
      <c r="G430" s="205"/>
      <c r="H430" s="206" t="s">
        <v>1502</v>
      </c>
      <c r="I430" s="205"/>
      <c r="J430" s="207" t="s">
        <v>29</v>
      </c>
      <c r="K430" s="207">
        <f>VLOOKUP(J430,สรุปที่เข้าร่วม!B:D,3,0)</f>
        <v>6</v>
      </c>
      <c r="L430" s="207" t="s">
        <v>21</v>
      </c>
      <c r="M430" s="208">
        <f>VLOOKUP(F431,school!F:G,2,0)</f>
        <v>42</v>
      </c>
      <c r="N430" s="209" t="str">
        <f>VLOOKUP(F430,school!F:H,3,0)</f>
        <v>กลุ่ม 4</v>
      </c>
    </row>
    <row r="431" spans="1:14" s="210" customFormat="1" ht="39.950000000000003" customHeight="1" x14ac:dyDescent="0.6">
      <c r="A431" s="202">
        <f t="shared" si="7"/>
        <v>414</v>
      </c>
      <c r="B431" s="203" t="s">
        <v>1863</v>
      </c>
      <c r="C431" s="244"/>
      <c r="D431" s="204" t="s">
        <v>37</v>
      </c>
      <c r="E431" s="242">
        <f>VLOOKUP(D431,สรุปที่เข้าร่วม!H:I,2,0)</f>
        <v>3</v>
      </c>
      <c r="F431" s="204" t="s">
        <v>1666</v>
      </c>
      <c r="G431" s="205"/>
      <c r="H431" s="206">
        <v>618688661</v>
      </c>
      <c r="I431" s="205"/>
      <c r="J431" s="207" t="s">
        <v>29</v>
      </c>
      <c r="K431" s="207">
        <f>VLOOKUP(J431,สรุปที่เข้าร่วม!B:D,3,0)</f>
        <v>6</v>
      </c>
      <c r="L431" s="207" t="s">
        <v>21</v>
      </c>
      <c r="M431" s="208">
        <f>VLOOKUP(F432,school!F:G,2,0)</f>
        <v>45</v>
      </c>
      <c r="N431" s="209" t="str">
        <f>VLOOKUP(F431,school!F:H,3,0)</f>
        <v>กลุ่ม 4</v>
      </c>
    </row>
    <row r="432" spans="1:14" s="210" customFormat="1" ht="39.950000000000003" customHeight="1" x14ac:dyDescent="0.6">
      <c r="A432" s="202">
        <f t="shared" si="7"/>
        <v>415</v>
      </c>
      <c r="B432" s="203" t="s">
        <v>1221</v>
      </c>
      <c r="C432" s="244"/>
      <c r="D432" s="204" t="s">
        <v>37</v>
      </c>
      <c r="E432" s="242">
        <f>VLOOKUP(D432,สรุปที่เข้าร่วม!H:I,2,0)</f>
        <v>3</v>
      </c>
      <c r="F432" s="204" t="s">
        <v>1674</v>
      </c>
      <c r="G432" s="205"/>
      <c r="H432" s="206" t="s">
        <v>1222</v>
      </c>
      <c r="I432" s="205"/>
      <c r="J432" s="207" t="s">
        <v>29</v>
      </c>
      <c r="K432" s="207">
        <f>VLOOKUP(J432,สรุปที่เข้าร่วม!B:D,3,0)</f>
        <v>6</v>
      </c>
      <c r="L432" s="207" t="s">
        <v>21</v>
      </c>
      <c r="M432" s="208">
        <f>VLOOKUP(F432,school!F:G,2,0)</f>
        <v>45</v>
      </c>
      <c r="N432" s="209" t="str">
        <f>VLOOKUP(F432,school!F:H,3,0)</f>
        <v>กลุ่ม 4</v>
      </c>
    </row>
    <row r="433" spans="1:14" s="210" customFormat="1" ht="39.950000000000003" customHeight="1" x14ac:dyDescent="0.6">
      <c r="A433" s="202">
        <f t="shared" si="7"/>
        <v>416</v>
      </c>
      <c r="B433" s="203" t="s">
        <v>1225</v>
      </c>
      <c r="C433" s="241"/>
      <c r="D433" s="204" t="s">
        <v>37</v>
      </c>
      <c r="E433" s="242">
        <f>VLOOKUP(D433,สรุปที่เข้าร่วม!H:I,2,0)</f>
        <v>3</v>
      </c>
      <c r="F433" s="204" t="s">
        <v>1674</v>
      </c>
      <c r="G433" s="205"/>
      <c r="H433" s="206" t="s">
        <v>1226</v>
      </c>
      <c r="I433" s="205"/>
      <c r="J433" s="207" t="s">
        <v>29</v>
      </c>
      <c r="K433" s="207">
        <f>VLOOKUP(J433,สรุปที่เข้าร่วม!B:D,3,0)</f>
        <v>6</v>
      </c>
      <c r="L433" s="207" t="s">
        <v>21</v>
      </c>
      <c r="M433" s="208">
        <f>VLOOKUP(F433,school!F:G,2,0)</f>
        <v>45</v>
      </c>
      <c r="N433" s="209" t="str">
        <f>VLOOKUP(F433,school!F:H,3,0)</f>
        <v>กลุ่ม 4</v>
      </c>
    </row>
    <row r="434" spans="1:14" s="210" customFormat="1" ht="39.950000000000003" customHeight="1" x14ac:dyDescent="0.6">
      <c r="A434" s="202">
        <f t="shared" si="7"/>
        <v>417</v>
      </c>
      <c r="B434" s="203" t="s">
        <v>1241</v>
      </c>
      <c r="C434" s="241" t="s">
        <v>1242</v>
      </c>
      <c r="D434" s="204" t="s">
        <v>37</v>
      </c>
      <c r="E434" s="242">
        <f>VLOOKUP(D434,สรุปที่เข้าร่วม!H:I,2,0)</f>
        <v>3</v>
      </c>
      <c r="F434" s="204" t="s">
        <v>1674</v>
      </c>
      <c r="G434" s="205"/>
      <c r="H434" s="206" t="s">
        <v>1243</v>
      </c>
      <c r="I434" s="205"/>
      <c r="J434" s="207" t="s">
        <v>29</v>
      </c>
      <c r="K434" s="207">
        <f>VLOOKUP(J434,สรุปที่เข้าร่วม!B:D,3,0)</f>
        <v>6</v>
      </c>
      <c r="L434" s="207" t="s">
        <v>21</v>
      </c>
      <c r="M434" s="208">
        <f>VLOOKUP(F434,school!F:G,2,0)</f>
        <v>45</v>
      </c>
      <c r="N434" s="209" t="str">
        <f>VLOOKUP(F434,school!F:H,3,0)</f>
        <v>กลุ่ม 4</v>
      </c>
    </row>
    <row r="435" spans="1:14" s="210" customFormat="1" ht="39.950000000000003" customHeight="1" x14ac:dyDescent="0.6">
      <c r="A435" s="202">
        <f t="shared" si="7"/>
        <v>418</v>
      </c>
      <c r="B435" s="203" t="s">
        <v>1255</v>
      </c>
      <c r="C435" s="244"/>
      <c r="D435" s="204" t="s">
        <v>37</v>
      </c>
      <c r="E435" s="242">
        <f>VLOOKUP(D435,สรุปที่เข้าร่วม!H:I,2,0)</f>
        <v>3</v>
      </c>
      <c r="F435" s="204" t="s">
        <v>1674</v>
      </c>
      <c r="G435" s="205"/>
      <c r="H435" s="206" t="s">
        <v>1256</v>
      </c>
      <c r="I435" s="205"/>
      <c r="J435" s="207" t="s">
        <v>29</v>
      </c>
      <c r="K435" s="207">
        <f>VLOOKUP(J435,สรุปที่เข้าร่วม!B:D,3,0)</f>
        <v>6</v>
      </c>
      <c r="L435" s="207" t="s">
        <v>21</v>
      </c>
      <c r="M435" s="208">
        <f>VLOOKUP(F435,school!F:G,2,0)</f>
        <v>45</v>
      </c>
      <c r="N435" s="209" t="str">
        <f>VLOOKUP(F435,school!F:H,3,0)</f>
        <v>กลุ่ม 4</v>
      </c>
    </row>
    <row r="436" spans="1:14" s="210" customFormat="1" ht="39.950000000000003" customHeight="1" x14ac:dyDescent="0.6">
      <c r="A436" s="202">
        <f t="shared" si="7"/>
        <v>419</v>
      </c>
      <c r="B436" s="203" t="s">
        <v>1307</v>
      </c>
      <c r="C436" s="241" t="s">
        <v>1308</v>
      </c>
      <c r="D436" s="204" t="s">
        <v>37</v>
      </c>
      <c r="E436" s="242">
        <f>VLOOKUP(D436,สรุปที่เข้าร่วม!H:I,2,0)</f>
        <v>3</v>
      </c>
      <c r="F436" s="204" t="s">
        <v>1674</v>
      </c>
      <c r="G436" s="205"/>
      <c r="H436" s="206" t="s">
        <v>1309</v>
      </c>
      <c r="I436" s="205"/>
      <c r="J436" s="207" t="s">
        <v>29</v>
      </c>
      <c r="K436" s="207">
        <f>VLOOKUP(J436,สรุปที่เข้าร่วม!B:D,3,0)</f>
        <v>6</v>
      </c>
      <c r="L436" s="207" t="s">
        <v>21</v>
      </c>
      <c r="M436" s="208">
        <f>VLOOKUP(F436,school!F:G,2,0)</f>
        <v>45</v>
      </c>
      <c r="N436" s="209" t="str">
        <f>VLOOKUP(F436,school!F:H,3,0)</f>
        <v>กลุ่ม 4</v>
      </c>
    </row>
    <row r="437" spans="1:14" s="210" customFormat="1" ht="39.950000000000003" customHeight="1" x14ac:dyDescent="0.6">
      <c r="A437" s="202">
        <f t="shared" si="7"/>
        <v>420</v>
      </c>
      <c r="B437" s="203" t="s">
        <v>1419</v>
      </c>
      <c r="C437" s="241" t="s">
        <v>35</v>
      </c>
      <c r="D437" s="204" t="s">
        <v>37</v>
      </c>
      <c r="E437" s="242">
        <f>VLOOKUP(D437,สรุปที่เข้าร่วม!H:I,2,0)</f>
        <v>3</v>
      </c>
      <c r="F437" s="204" t="s">
        <v>1674</v>
      </c>
      <c r="G437" s="205"/>
      <c r="H437" s="206" t="s">
        <v>1420</v>
      </c>
      <c r="I437" s="205"/>
      <c r="J437" s="207" t="s">
        <v>29</v>
      </c>
      <c r="K437" s="207">
        <f>VLOOKUP(J437,สรุปที่เข้าร่วม!B:D,3,0)</f>
        <v>6</v>
      </c>
      <c r="L437" s="207" t="s">
        <v>21</v>
      </c>
      <c r="M437" s="208">
        <f>VLOOKUP(F437,school!F:G,2,0)</f>
        <v>45</v>
      </c>
      <c r="N437" s="209" t="str">
        <f>VLOOKUP(F437,school!F:H,3,0)</f>
        <v>กลุ่ม 4</v>
      </c>
    </row>
    <row r="438" spans="1:14" s="210" customFormat="1" ht="39.950000000000003" customHeight="1" x14ac:dyDescent="0.6">
      <c r="A438" s="202">
        <f t="shared" si="7"/>
        <v>421</v>
      </c>
      <c r="B438" s="203" t="s">
        <v>1505</v>
      </c>
      <c r="C438" s="244"/>
      <c r="D438" s="204" t="s">
        <v>37</v>
      </c>
      <c r="E438" s="242">
        <f>VLOOKUP(D438,สรุปที่เข้าร่วม!H:I,2,0)</f>
        <v>3</v>
      </c>
      <c r="F438" s="204" t="s">
        <v>1674</v>
      </c>
      <c r="G438" s="205"/>
      <c r="H438" s="206" t="s">
        <v>1506</v>
      </c>
      <c r="I438" s="205"/>
      <c r="J438" s="207" t="s">
        <v>29</v>
      </c>
      <c r="K438" s="207">
        <f>VLOOKUP(J438,สรุปที่เข้าร่วม!B:D,3,0)</f>
        <v>6</v>
      </c>
      <c r="L438" s="207" t="s">
        <v>21</v>
      </c>
      <c r="M438" s="208">
        <f>VLOOKUP(F438,school!F:G,2,0)</f>
        <v>45</v>
      </c>
      <c r="N438" s="209" t="str">
        <f>VLOOKUP(F438,school!F:H,3,0)</f>
        <v>กลุ่ม 4</v>
      </c>
    </row>
    <row r="439" spans="1:14" s="210" customFormat="1" ht="39.950000000000003" customHeight="1" x14ac:dyDescent="0.6">
      <c r="A439" s="202">
        <f t="shared" si="7"/>
        <v>422</v>
      </c>
      <c r="B439" s="203" t="s">
        <v>1380</v>
      </c>
      <c r="C439" s="241" t="s">
        <v>35</v>
      </c>
      <c r="D439" s="204" t="s">
        <v>37</v>
      </c>
      <c r="E439" s="242">
        <f>VLOOKUP(D439,สรุปที่เข้าร่วม!H:I,2,0)</f>
        <v>3</v>
      </c>
      <c r="F439" s="204" t="s">
        <v>1677</v>
      </c>
      <c r="G439" s="205"/>
      <c r="H439" s="206" t="s">
        <v>1381</v>
      </c>
      <c r="I439" s="205"/>
      <c r="J439" s="207" t="s">
        <v>29</v>
      </c>
      <c r="K439" s="207">
        <f>VLOOKUP(J439,สรุปที่เข้าร่วม!B:D,3,0)</f>
        <v>6</v>
      </c>
      <c r="L439" s="207" t="s">
        <v>21</v>
      </c>
      <c r="M439" s="208">
        <f>VLOOKUP(F439,school!F:G,2,0)</f>
        <v>46</v>
      </c>
      <c r="N439" s="209" t="str">
        <f>VLOOKUP(F439,school!F:H,3,0)</f>
        <v>กลุ่ม 4</v>
      </c>
    </row>
    <row r="440" spans="1:14" s="210" customFormat="1" ht="39.950000000000003" customHeight="1" x14ac:dyDescent="0.6">
      <c r="A440" s="202">
        <f t="shared" si="7"/>
        <v>423</v>
      </c>
      <c r="B440" s="203" t="s">
        <v>1384</v>
      </c>
      <c r="C440" s="244"/>
      <c r="D440" s="204" t="s">
        <v>37</v>
      </c>
      <c r="E440" s="242">
        <f>VLOOKUP(D440,สรุปที่เข้าร่วม!H:I,2,0)</f>
        <v>3</v>
      </c>
      <c r="F440" s="204" t="s">
        <v>1677</v>
      </c>
      <c r="G440" s="205"/>
      <c r="H440" s="206" t="s">
        <v>1385</v>
      </c>
      <c r="I440" s="205"/>
      <c r="J440" s="207" t="s">
        <v>29</v>
      </c>
      <c r="K440" s="207">
        <f>VLOOKUP(J440,สรุปที่เข้าร่วม!B:D,3,0)</f>
        <v>6</v>
      </c>
      <c r="L440" s="207" t="s">
        <v>21</v>
      </c>
      <c r="M440" s="208">
        <f>VLOOKUP(F440,school!F:G,2,0)</f>
        <v>46</v>
      </c>
      <c r="N440" s="209" t="str">
        <f>VLOOKUP(F440,school!F:H,3,0)</f>
        <v>กลุ่ม 4</v>
      </c>
    </row>
    <row r="441" spans="1:14" s="210" customFormat="1" ht="39.950000000000003" customHeight="1" x14ac:dyDescent="0.6">
      <c r="A441" s="202">
        <f t="shared" si="7"/>
        <v>424</v>
      </c>
      <c r="B441" s="203" t="s">
        <v>337</v>
      </c>
      <c r="C441" s="244"/>
      <c r="D441" s="204" t="s">
        <v>37</v>
      </c>
      <c r="E441" s="242">
        <f>VLOOKUP(D441,สรุปที่เข้าร่วม!H:I,2,0)</f>
        <v>3</v>
      </c>
      <c r="F441" s="204" t="s">
        <v>1680</v>
      </c>
      <c r="G441" s="205"/>
      <c r="H441" s="206" t="s">
        <v>338</v>
      </c>
      <c r="I441" s="205"/>
      <c r="J441" s="207" t="s">
        <v>29</v>
      </c>
      <c r="K441" s="207">
        <f>VLOOKUP(J441,สรุปที่เข้าร่วม!B:D,3,0)</f>
        <v>6</v>
      </c>
      <c r="L441" s="207" t="s">
        <v>21</v>
      </c>
      <c r="M441" s="208">
        <f>VLOOKUP(F441,school!F:G,2,0)</f>
        <v>47</v>
      </c>
      <c r="N441" s="209" t="str">
        <f>VLOOKUP(F441,school!F:H,3,0)</f>
        <v>กลุ่ม 5</v>
      </c>
    </row>
    <row r="442" spans="1:14" s="210" customFormat="1" ht="39.950000000000003" customHeight="1" x14ac:dyDescent="0.6">
      <c r="A442" s="202">
        <f t="shared" si="7"/>
        <v>425</v>
      </c>
      <c r="B442" s="203" t="s">
        <v>1093</v>
      </c>
      <c r="C442" s="244"/>
      <c r="D442" s="204" t="s">
        <v>37</v>
      </c>
      <c r="E442" s="242">
        <f>VLOOKUP(D442,สรุปที่เข้าร่วม!H:I,2,0)</f>
        <v>3</v>
      </c>
      <c r="F442" s="204" t="s">
        <v>1680</v>
      </c>
      <c r="G442" s="205"/>
      <c r="H442" s="245"/>
      <c r="I442" s="205"/>
      <c r="J442" s="207" t="s">
        <v>29</v>
      </c>
      <c r="K442" s="207">
        <f>VLOOKUP(J442,สรุปที่เข้าร่วม!B:D,3,0)</f>
        <v>6</v>
      </c>
      <c r="L442" s="207" t="s">
        <v>21</v>
      </c>
      <c r="M442" s="208">
        <f>VLOOKUP(F442,school!F:G,2,0)</f>
        <v>47</v>
      </c>
      <c r="N442" s="209" t="str">
        <f>VLOOKUP(F442,school!F:H,3,0)</f>
        <v>กลุ่ม 5</v>
      </c>
    </row>
    <row r="443" spans="1:14" s="210" customFormat="1" ht="39.950000000000003" customHeight="1" x14ac:dyDescent="0.6">
      <c r="A443" s="202">
        <f t="shared" si="7"/>
        <v>426</v>
      </c>
      <c r="B443" s="203" t="s">
        <v>1101</v>
      </c>
      <c r="C443" s="241" t="s">
        <v>1102</v>
      </c>
      <c r="D443" s="204" t="s">
        <v>37</v>
      </c>
      <c r="E443" s="242">
        <f>VLOOKUP(D443,สรุปที่เข้าร่วม!H:I,2,0)</f>
        <v>3</v>
      </c>
      <c r="F443" s="204" t="s">
        <v>1680</v>
      </c>
      <c r="G443" s="205"/>
      <c r="H443" s="206" t="s">
        <v>1103</v>
      </c>
      <c r="I443" s="205"/>
      <c r="J443" s="207" t="s">
        <v>29</v>
      </c>
      <c r="K443" s="207">
        <f>VLOOKUP(J443,สรุปที่เข้าร่วม!B:D,3,0)</f>
        <v>6</v>
      </c>
      <c r="L443" s="207" t="s">
        <v>21</v>
      </c>
      <c r="M443" s="208">
        <f>VLOOKUP(F443,school!F:G,2,0)</f>
        <v>47</v>
      </c>
      <c r="N443" s="209" t="str">
        <f>VLOOKUP(F443,school!F:H,3,0)</f>
        <v>กลุ่ม 5</v>
      </c>
    </row>
    <row r="444" spans="1:14" s="210" customFormat="1" ht="39.950000000000003" customHeight="1" x14ac:dyDescent="0.6">
      <c r="A444" s="202">
        <f t="shared" si="7"/>
        <v>427</v>
      </c>
      <c r="B444" s="203" t="s">
        <v>1108</v>
      </c>
      <c r="C444" s="241" t="s">
        <v>1109</v>
      </c>
      <c r="D444" s="204" t="s">
        <v>37</v>
      </c>
      <c r="E444" s="242">
        <f>VLOOKUP(D444,สรุปที่เข้าร่วม!H:I,2,0)</f>
        <v>3</v>
      </c>
      <c r="F444" s="204" t="s">
        <v>1680</v>
      </c>
      <c r="G444" s="205"/>
      <c r="H444" s="206" t="s">
        <v>1110</v>
      </c>
      <c r="I444" s="205"/>
      <c r="J444" s="207" t="s">
        <v>29</v>
      </c>
      <c r="K444" s="207">
        <f>VLOOKUP(J444,สรุปที่เข้าร่วม!B:D,3,0)</f>
        <v>6</v>
      </c>
      <c r="L444" s="207" t="s">
        <v>21</v>
      </c>
      <c r="M444" s="208">
        <f>VLOOKUP(F444,school!F:G,2,0)</f>
        <v>47</v>
      </c>
      <c r="N444" s="209" t="str">
        <f>VLOOKUP(F444,school!F:H,3,0)</f>
        <v>กลุ่ม 5</v>
      </c>
    </row>
    <row r="445" spans="1:14" s="210" customFormat="1" ht="39.950000000000003" customHeight="1" x14ac:dyDescent="0.6">
      <c r="A445" s="202">
        <f t="shared" si="7"/>
        <v>428</v>
      </c>
      <c r="B445" s="203" t="s">
        <v>1111</v>
      </c>
      <c r="C445" s="241" t="s">
        <v>1112</v>
      </c>
      <c r="D445" s="204" t="s">
        <v>37</v>
      </c>
      <c r="E445" s="242">
        <f>VLOOKUP(D445,สรุปที่เข้าร่วม!H:I,2,0)</f>
        <v>3</v>
      </c>
      <c r="F445" s="204" t="s">
        <v>1680</v>
      </c>
      <c r="G445" s="205"/>
      <c r="H445" s="206" t="s">
        <v>1113</v>
      </c>
      <c r="I445" s="205"/>
      <c r="J445" s="207" t="s">
        <v>29</v>
      </c>
      <c r="K445" s="207">
        <f>VLOOKUP(J445,สรุปที่เข้าร่วม!B:D,3,0)</f>
        <v>6</v>
      </c>
      <c r="L445" s="207" t="s">
        <v>21</v>
      </c>
      <c r="M445" s="208">
        <f>VLOOKUP(F445,school!F:G,2,0)</f>
        <v>47</v>
      </c>
      <c r="N445" s="209" t="str">
        <f>VLOOKUP(F445,school!F:H,3,0)</f>
        <v>กลุ่ม 5</v>
      </c>
    </row>
    <row r="446" spans="1:14" s="210" customFormat="1" ht="39.950000000000003" customHeight="1" x14ac:dyDescent="0.6">
      <c r="A446" s="202">
        <f t="shared" si="7"/>
        <v>429</v>
      </c>
      <c r="B446" s="203" t="s">
        <v>1118</v>
      </c>
      <c r="C446" s="244"/>
      <c r="D446" s="204" t="s">
        <v>37</v>
      </c>
      <c r="E446" s="242">
        <f>VLOOKUP(D446,สรุปที่เข้าร่วม!H:I,2,0)</f>
        <v>3</v>
      </c>
      <c r="F446" s="204" t="s">
        <v>1680</v>
      </c>
      <c r="G446" s="205"/>
      <c r="H446" s="206" t="s">
        <v>1119</v>
      </c>
      <c r="I446" s="205"/>
      <c r="J446" s="207" t="s">
        <v>29</v>
      </c>
      <c r="K446" s="207">
        <f>VLOOKUP(J446,สรุปที่เข้าร่วม!B:D,3,0)</f>
        <v>6</v>
      </c>
      <c r="L446" s="207" t="s">
        <v>21</v>
      </c>
      <c r="M446" s="208">
        <f>VLOOKUP(F446,school!F:G,2,0)</f>
        <v>47</v>
      </c>
      <c r="N446" s="209" t="str">
        <f>VLOOKUP(F446,school!F:H,3,0)</f>
        <v>กลุ่ม 5</v>
      </c>
    </row>
    <row r="447" spans="1:14" s="210" customFormat="1" ht="39.950000000000003" customHeight="1" x14ac:dyDescent="0.6">
      <c r="A447" s="202">
        <f t="shared" si="7"/>
        <v>430</v>
      </c>
      <c r="B447" s="203" t="s">
        <v>1127</v>
      </c>
      <c r="C447" s="244"/>
      <c r="D447" s="204" t="s">
        <v>37</v>
      </c>
      <c r="E447" s="242">
        <f>VLOOKUP(D447,สรุปที่เข้าร่วม!H:I,2,0)</f>
        <v>3</v>
      </c>
      <c r="F447" s="204" t="s">
        <v>1680</v>
      </c>
      <c r="G447" s="205"/>
      <c r="H447" s="206" t="s">
        <v>1128</v>
      </c>
      <c r="I447" s="205"/>
      <c r="J447" s="207" t="s">
        <v>29</v>
      </c>
      <c r="K447" s="207">
        <f>VLOOKUP(J447,สรุปที่เข้าร่วม!B:D,3,0)</f>
        <v>6</v>
      </c>
      <c r="L447" s="207" t="s">
        <v>21</v>
      </c>
      <c r="M447" s="208">
        <f>VLOOKUP(F447,school!F:G,2,0)</f>
        <v>47</v>
      </c>
      <c r="N447" s="209" t="str">
        <f>VLOOKUP(F447,school!F:H,3,0)</f>
        <v>กลุ่ม 5</v>
      </c>
    </row>
    <row r="448" spans="1:14" s="210" customFormat="1" ht="39.950000000000003" customHeight="1" x14ac:dyDescent="0.6">
      <c r="A448" s="202">
        <f t="shared" si="7"/>
        <v>431</v>
      </c>
      <c r="B448" s="203" t="s">
        <v>1970</v>
      </c>
      <c r="C448" s="244"/>
      <c r="D448" s="204" t="s">
        <v>37</v>
      </c>
      <c r="E448" s="242"/>
      <c r="F448" s="204" t="s">
        <v>1680</v>
      </c>
      <c r="G448" s="205"/>
      <c r="H448" s="206"/>
      <c r="I448" s="205"/>
      <c r="J448" s="207" t="s">
        <v>29</v>
      </c>
      <c r="K448" s="207">
        <f>VLOOKUP(J448,สรุปที่เข้าร่วม!B:D,3,0)</f>
        <v>6</v>
      </c>
      <c r="L448" s="207" t="s">
        <v>21</v>
      </c>
      <c r="M448" s="208">
        <f>VLOOKUP(F448,school!F:G,2,0)</f>
        <v>47</v>
      </c>
      <c r="N448" s="209" t="str">
        <f>VLOOKUP(F448,school!F:H,3,0)</f>
        <v>กลุ่ม 5</v>
      </c>
    </row>
    <row r="449" spans="1:18" s="210" customFormat="1" ht="39.950000000000003" customHeight="1" x14ac:dyDescent="0.6">
      <c r="A449" s="202">
        <f t="shared" si="7"/>
        <v>432</v>
      </c>
      <c r="B449" s="203" t="s">
        <v>1786</v>
      </c>
      <c r="C449" s="241"/>
      <c r="D449" s="204" t="s">
        <v>37</v>
      </c>
      <c r="E449" s="242">
        <f>VLOOKUP(D449,สรุปที่เข้าร่วม!H:I,2,0)</f>
        <v>3</v>
      </c>
      <c r="F449" s="204" t="s">
        <v>1682</v>
      </c>
      <c r="G449" s="205"/>
      <c r="H449" s="206" t="s">
        <v>717</v>
      </c>
      <c r="I449" s="205"/>
      <c r="J449" s="207" t="s">
        <v>29</v>
      </c>
      <c r="K449" s="207">
        <f>VLOOKUP(J449,สรุปที่เข้าร่วม!B:D,3,0)</f>
        <v>6</v>
      </c>
      <c r="L449" s="207" t="s">
        <v>21</v>
      </c>
      <c r="M449" s="208">
        <f>VLOOKUP(F449,school!F:G,2,0)</f>
        <v>48</v>
      </c>
      <c r="N449" s="209" t="str">
        <f>VLOOKUP(F449,school!F:H,3,0)</f>
        <v>กลุ่ม 5</v>
      </c>
    </row>
    <row r="450" spans="1:18" s="210" customFormat="1" ht="39.950000000000003" customHeight="1" x14ac:dyDescent="0.6">
      <c r="A450" s="202">
        <f t="shared" si="7"/>
        <v>433</v>
      </c>
      <c r="B450" s="203" t="s">
        <v>1932</v>
      </c>
      <c r="C450" s="241"/>
      <c r="D450" s="204" t="s">
        <v>37</v>
      </c>
      <c r="E450" s="242"/>
      <c r="F450" s="204" t="s">
        <v>1685</v>
      </c>
      <c r="G450" s="205"/>
      <c r="H450" s="206"/>
      <c r="I450" s="205"/>
      <c r="J450" s="207" t="s">
        <v>29</v>
      </c>
      <c r="K450" s="207">
        <f>VLOOKUP(J450,สรุปที่เข้าร่วม!B:D,3,0)</f>
        <v>6</v>
      </c>
      <c r="L450" s="207" t="s">
        <v>21</v>
      </c>
      <c r="M450" s="208">
        <f>VLOOKUP(F450,school!F:G,2,0)</f>
        <v>49</v>
      </c>
      <c r="N450" s="209" t="str">
        <f>VLOOKUP(F450,school!F:H,3,0)</f>
        <v>กลุ่ม 5</v>
      </c>
    </row>
    <row r="451" spans="1:18" s="210" customFormat="1" ht="39.950000000000003" customHeight="1" x14ac:dyDescent="0.6">
      <c r="A451" s="202">
        <f t="shared" si="7"/>
        <v>434</v>
      </c>
      <c r="B451" s="203" t="s">
        <v>1933</v>
      </c>
      <c r="C451" s="241"/>
      <c r="D451" s="204" t="s">
        <v>37</v>
      </c>
      <c r="E451" s="242"/>
      <c r="F451" s="204" t="s">
        <v>1685</v>
      </c>
      <c r="G451" s="205"/>
      <c r="H451" s="206"/>
      <c r="I451" s="205"/>
      <c r="J451" s="207" t="s">
        <v>29</v>
      </c>
      <c r="K451" s="207">
        <f>VLOOKUP(J451,สรุปที่เข้าร่วม!B:D,3,0)</f>
        <v>6</v>
      </c>
      <c r="L451" s="207" t="s">
        <v>21</v>
      </c>
      <c r="M451" s="208">
        <f>VLOOKUP(F451,school!F:G,2,0)</f>
        <v>49</v>
      </c>
      <c r="N451" s="209" t="str">
        <f>VLOOKUP(F451,school!F:H,3,0)</f>
        <v>กลุ่ม 5</v>
      </c>
    </row>
    <row r="452" spans="1:18" s="210" customFormat="1" ht="39.950000000000003" customHeight="1" x14ac:dyDescent="0.6">
      <c r="A452" s="202">
        <f t="shared" si="7"/>
        <v>435</v>
      </c>
      <c r="B452" s="203" t="s">
        <v>1934</v>
      </c>
      <c r="C452" s="241"/>
      <c r="D452" s="204" t="s">
        <v>37</v>
      </c>
      <c r="E452" s="242"/>
      <c r="F452" s="204" t="s">
        <v>1685</v>
      </c>
      <c r="G452" s="205"/>
      <c r="H452" s="206"/>
      <c r="I452" s="205"/>
      <c r="J452" s="207" t="s">
        <v>29</v>
      </c>
      <c r="K452" s="207">
        <f>VLOOKUP(J452,สรุปที่เข้าร่วม!B:D,3,0)</f>
        <v>6</v>
      </c>
      <c r="L452" s="207" t="s">
        <v>21</v>
      </c>
      <c r="M452" s="208">
        <f>VLOOKUP(F452,school!F:G,2,0)</f>
        <v>49</v>
      </c>
      <c r="N452" s="209" t="str">
        <f>VLOOKUP(F452,school!F:H,3,0)</f>
        <v>กลุ่ม 5</v>
      </c>
    </row>
    <row r="453" spans="1:18" s="210" customFormat="1" ht="39.950000000000003" customHeight="1" x14ac:dyDescent="0.6">
      <c r="A453" s="202">
        <f t="shared" si="7"/>
        <v>436</v>
      </c>
      <c r="B453" s="203" t="s">
        <v>812</v>
      </c>
      <c r="C453" s="244"/>
      <c r="D453" s="204" t="s">
        <v>37</v>
      </c>
      <c r="E453" s="242">
        <f>VLOOKUP(D453,สรุปที่เข้าร่วม!H:I,2,0)</f>
        <v>3</v>
      </c>
      <c r="F453" s="204" t="s">
        <v>1688</v>
      </c>
      <c r="G453" s="205"/>
      <c r="H453" s="206" t="s">
        <v>813</v>
      </c>
      <c r="I453" s="205"/>
      <c r="J453" s="207" t="s">
        <v>29</v>
      </c>
      <c r="K453" s="207">
        <f>VLOOKUP(J453,สรุปที่เข้าร่วม!B:D,3,0)</f>
        <v>6</v>
      </c>
      <c r="L453" s="207" t="s">
        <v>21</v>
      </c>
      <c r="M453" s="208">
        <f>VLOOKUP(F453,school!F:G,2,0)</f>
        <v>50</v>
      </c>
      <c r="N453" s="209" t="str">
        <f>VLOOKUP(F453,school!F:H,3,0)</f>
        <v>กลุ่ม 5</v>
      </c>
    </row>
    <row r="454" spans="1:18" s="210" customFormat="1" ht="39.950000000000003" customHeight="1" x14ac:dyDescent="0.6">
      <c r="A454" s="202">
        <f t="shared" ref="A454:A513" si="8">A453+1</f>
        <v>437</v>
      </c>
      <c r="B454" s="203" t="s">
        <v>818</v>
      </c>
      <c r="C454" s="241" t="s">
        <v>818</v>
      </c>
      <c r="D454" s="204" t="s">
        <v>37</v>
      </c>
      <c r="E454" s="242">
        <f>VLOOKUP(D454,สรุปที่เข้าร่วม!H:I,2,0)</f>
        <v>3</v>
      </c>
      <c r="F454" s="204" t="s">
        <v>1688</v>
      </c>
      <c r="G454" s="205"/>
      <c r="H454" s="206" t="s">
        <v>819</v>
      </c>
      <c r="I454" s="205"/>
      <c r="J454" s="207" t="s">
        <v>29</v>
      </c>
      <c r="K454" s="207">
        <f>VLOOKUP(J454,สรุปที่เข้าร่วม!B:D,3,0)</f>
        <v>6</v>
      </c>
      <c r="L454" s="207" t="s">
        <v>21</v>
      </c>
      <c r="M454" s="208">
        <f>VLOOKUP(F454,school!F:G,2,0)</f>
        <v>50</v>
      </c>
      <c r="N454" s="209" t="str">
        <f>VLOOKUP(F454,school!F:H,3,0)</f>
        <v>กลุ่ม 5</v>
      </c>
    </row>
    <row r="455" spans="1:18" s="210" customFormat="1" ht="39.950000000000003" customHeight="1" x14ac:dyDescent="0.6">
      <c r="A455" s="202">
        <f t="shared" si="8"/>
        <v>438</v>
      </c>
      <c r="B455" s="203" t="s">
        <v>826</v>
      </c>
      <c r="C455" s="244"/>
      <c r="D455" s="204" t="s">
        <v>37</v>
      </c>
      <c r="E455" s="242">
        <f>VLOOKUP(D455,สรุปที่เข้าร่วม!H:I,2,0)</f>
        <v>3</v>
      </c>
      <c r="F455" s="204" t="s">
        <v>1688</v>
      </c>
      <c r="G455" s="205"/>
      <c r="H455" s="206" t="s">
        <v>827</v>
      </c>
      <c r="I455" s="205"/>
      <c r="J455" s="207" t="s">
        <v>29</v>
      </c>
      <c r="K455" s="207">
        <f>VLOOKUP(J455,สรุปที่เข้าร่วม!B:D,3,0)</f>
        <v>6</v>
      </c>
      <c r="L455" s="207" t="s">
        <v>21</v>
      </c>
      <c r="M455" s="208">
        <f>VLOOKUP(F455,school!F:G,2,0)</f>
        <v>50</v>
      </c>
      <c r="N455" s="209" t="str">
        <f>VLOOKUP(F455,school!F:H,3,0)</f>
        <v>กลุ่ม 5</v>
      </c>
    </row>
    <row r="456" spans="1:18" s="210" customFormat="1" ht="39.950000000000003" customHeight="1" x14ac:dyDescent="0.6">
      <c r="A456" s="202">
        <f t="shared" si="8"/>
        <v>439</v>
      </c>
      <c r="B456" s="203" t="s">
        <v>828</v>
      </c>
      <c r="C456" s="241" t="s">
        <v>35</v>
      </c>
      <c r="D456" s="204" t="s">
        <v>37</v>
      </c>
      <c r="E456" s="242">
        <f>VLOOKUP(D456,สรุปที่เข้าร่วม!H:I,2,0)</f>
        <v>3</v>
      </c>
      <c r="F456" s="204" t="s">
        <v>1688</v>
      </c>
      <c r="G456" s="205"/>
      <c r="H456" s="206" t="s">
        <v>829</v>
      </c>
      <c r="I456" s="205"/>
      <c r="J456" s="207" t="s">
        <v>29</v>
      </c>
      <c r="K456" s="207">
        <f>VLOOKUP(J456,สรุปที่เข้าร่วม!B:D,3,0)</f>
        <v>6</v>
      </c>
      <c r="L456" s="207" t="s">
        <v>21</v>
      </c>
      <c r="M456" s="208">
        <f>VLOOKUP(F456,school!F:G,2,0)</f>
        <v>50</v>
      </c>
      <c r="N456" s="209" t="str">
        <f>VLOOKUP(F456,school!F:H,3,0)</f>
        <v>กลุ่ม 5</v>
      </c>
      <c r="O456" s="269"/>
      <c r="P456" s="269"/>
      <c r="Q456" s="269"/>
      <c r="R456" s="269"/>
    </row>
    <row r="457" spans="1:18" s="210" customFormat="1" ht="39.950000000000003" customHeight="1" x14ac:dyDescent="0.6">
      <c r="A457" s="202">
        <f t="shared" si="8"/>
        <v>440</v>
      </c>
      <c r="B457" s="203" t="s">
        <v>895</v>
      </c>
      <c r="C457" s="244"/>
      <c r="D457" s="204" t="s">
        <v>37</v>
      </c>
      <c r="E457" s="242">
        <f>VLOOKUP(D457,สรุปที่เข้าร่วม!H:I,2,0)</f>
        <v>3</v>
      </c>
      <c r="F457" s="204" t="s">
        <v>1688</v>
      </c>
      <c r="G457" s="205"/>
      <c r="H457" s="206" t="s">
        <v>896</v>
      </c>
      <c r="I457" s="205"/>
      <c r="J457" s="207" t="s">
        <v>29</v>
      </c>
      <c r="K457" s="207">
        <f>VLOOKUP(J457,สรุปที่เข้าร่วม!B:D,3,0)</f>
        <v>6</v>
      </c>
      <c r="L457" s="207" t="s">
        <v>21</v>
      </c>
      <c r="M457" s="208">
        <f>VLOOKUP(F457,school!F:G,2,0)</f>
        <v>50</v>
      </c>
      <c r="N457" s="209" t="str">
        <f>VLOOKUP(F457,school!F:H,3,0)</f>
        <v>กลุ่ม 5</v>
      </c>
    </row>
    <row r="458" spans="1:18" s="210" customFormat="1" ht="39.950000000000003" customHeight="1" x14ac:dyDescent="0.6">
      <c r="A458" s="202">
        <f t="shared" si="8"/>
        <v>441</v>
      </c>
      <c r="B458" s="203" t="s">
        <v>985</v>
      </c>
      <c r="C458" s="244"/>
      <c r="D458" s="204" t="s">
        <v>37</v>
      </c>
      <c r="E458" s="242">
        <f>VLOOKUP(D458,สรุปที่เข้าร่วม!H:I,2,0)</f>
        <v>3</v>
      </c>
      <c r="F458" s="204" t="s">
        <v>1690</v>
      </c>
      <c r="G458" s="205"/>
      <c r="H458" s="206" t="s">
        <v>986</v>
      </c>
      <c r="I458" s="205"/>
      <c r="J458" s="207" t="s">
        <v>29</v>
      </c>
      <c r="K458" s="207">
        <f>VLOOKUP(J458,สรุปที่เข้าร่วม!B:D,3,0)</f>
        <v>6</v>
      </c>
      <c r="L458" s="207" t="s">
        <v>21</v>
      </c>
      <c r="M458" s="208">
        <f>VLOOKUP(F458,school!F:G,2,0)</f>
        <v>51</v>
      </c>
      <c r="N458" s="209" t="str">
        <f>VLOOKUP(F458,school!F:H,3,0)</f>
        <v>กลุ่ม 5</v>
      </c>
    </row>
    <row r="459" spans="1:18" s="210" customFormat="1" ht="39.950000000000003" customHeight="1" x14ac:dyDescent="0.6">
      <c r="A459" s="202">
        <f t="shared" si="8"/>
        <v>442</v>
      </c>
      <c r="B459" s="203" t="s">
        <v>987</v>
      </c>
      <c r="C459" s="244"/>
      <c r="D459" s="204" t="s">
        <v>37</v>
      </c>
      <c r="E459" s="242">
        <f>VLOOKUP(D459,สรุปที่เข้าร่วม!H:I,2,0)</f>
        <v>3</v>
      </c>
      <c r="F459" s="204" t="s">
        <v>1690</v>
      </c>
      <c r="G459" s="205"/>
      <c r="H459" s="245">
        <v>807361646</v>
      </c>
      <c r="I459" s="205"/>
      <c r="J459" s="207" t="s">
        <v>29</v>
      </c>
      <c r="K459" s="207">
        <f>VLOOKUP(J459,สรุปที่เข้าร่วม!B:D,3,0)</f>
        <v>6</v>
      </c>
      <c r="L459" s="207" t="s">
        <v>21</v>
      </c>
      <c r="M459" s="208">
        <f>VLOOKUP(F459,school!F:G,2,0)</f>
        <v>51</v>
      </c>
      <c r="N459" s="209" t="str">
        <f>VLOOKUP(F459,school!F:H,3,0)</f>
        <v>กลุ่ม 5</v>
      </c>
    </row>
    <row r="460" spans="1:18" s="210" customFormat="1" ht="39.950000000000003" customHeight="1" x14ac:dyDescent="0.6">
      <c r="A460" s="202">
        <f t="shared" si="8"/>
        <v>443</v>
      </c>
      <c r="B460" s="203" t="s">
        <v>991</v>
      </c>
      <c r="C460" s="244"/>
      <c r="D460" s="204" t="s">
        <v>37</v>
      </c>
      <c r="E460" s="242">
        <f>VLOOKUP(D460,สรุปที่เข้าร่วม!H:I,2,0)</f>
        <v>3</v>
      </c>
      <c r="F460" s="204" t="s">
        <v>1690</v>
      </c>
      <c r="G460" s="205"/>
      <c r="H460" s="206" t="s">
        <v>992</v>
      </c>
      <c r="I460" s="205"/>
      <c r="J460" s="207" t="s">
        <v>29</v>
      </c>
      <c r="K460" s="207">
        <f>VLOOKUP(J460,สรุปที่เข้าร่วม!B:D,3,0)</f>
        <v>6</v>
      </c>
      <c r="L460" s="207" t="s">
        <v>21</v>
      </c>
      <c r="M460" s="208">
        <f>VLOOKUP(F460,school!F:G,2,0)</f>
        <v>51</v>
      </c>
      <c r="N460" s="209" t="str">
        <f>VLOOKUP(F460,school!F:H,3,0)</f>
        <v>กลุ่ม 5</v>
      </c>
    </row>
    <row r="461" spans="1:18" s="210" customFormat="1" ht="39.950000000000003" customHeight="1" x14ac:dyDescent="0.6">
      <c r="A461" s="202">
        <f t="shared" si="8"/>
        <v>444</v>
      </c>
      <c r="B461" s="203" t="s">
        <v>1787</v>
      </c>
      <c r="C461" s="244"/>
      <c r="D461" s="204" t="s">
        <v>37</v>
      </c>
      <c r="E461" s="242">
        <f>VLOOKUP(D461,สรุปที่เข้าร่วม!H:I,2,0)</f>
        <v>3</v>
      </c>
      <c r="F461" s="204" t="s">
        <v>1690</v>
      </c>
      <c r="G461" s="205"/>
      <c r="H461" s="206" t="s">
        <v>996</v>
      </c>
      <c r="I461" s="205"/>
      <c r="J461" s="207" t="s">
        <v>29</v>
      </c>
      <c r="K461" s="207">
        <f>VLOOKUP(J461,สรุปที่เข้าร่วม!B:D,3,0)</f>
        <v>6</v>
      </c>
      <c r="L461" s="207" t="s">
        <v>21</v>
      </c>
      <c r="M461" s="208">
        <f>VLOOKUP(F461,school!F:G,2,0)</f>
        <v>51</v>
      </c>
      <c r="N461" s="209" t="str">
        <f>VLOOKUP(F461,school!F:H,3,0)</f>
        <v>กลุ่ม 5</v>
      </c>
    </row>
    <row r="462" spans="1:18" s="210" customFormat="1" ht="39.950000000000003" customHeight="1" x14ac:dyDescent="0.6">
      <c r="A462" s="202">
        <f t="shared" si="8"/>
        <v>445</v>
      </c>
      <c r="B462" s="203" t="s">
        <v>997</v>
      </c>
      <c r="C462" s="241" t="s">
        <v>35</v>
      </c>
      <c r="D462" s="204" t="s">
        <v>37</v>
      </c>
      <c r="E462" s="242">
        <f>VLOOKUP(D462,สรุปที่เข้าร่วม!H:I,2,0)</f>
        <v>3</v>
      </c>
      <c r="F462" s="204" t="s">
        <v>1690</v>
      </c>
      <c r="G462" s="205"/>
      <c r="H462" s="206" t="s">
        <v>998</v>
      </c>
      <c r="I462" s="205"/>
      <c r="J462" s="207" t="s">
        <v>29</v>
      </c>
      <c r="K462" s="207">
        <f>VLOOKUP(J462,สรุปที่เข้าร่วม!B:D,3,0)</f>
        <v>6</v>
      </c>
      <c r="L462" s="207" t="s">
        <v>21</v>
      </c>
      <c r="M462" s="208">
        <f>VLOOKUP(F462,school!F:G,2,0)</f>
        <v>51</v>
      </c>
      <c r="N462" s="209" t="str">
        <f>VLOOKUP(F462,school!F:H,3,0)</f>
        <v>กลุ่ม 5</v>
      </c>
    </row>
    <row r="463" spans="1:18" s="210" customFormat="1" ht="39.950000000000003" customHeight="1" x14ac:dyDescent="0.6">
      <c r="A463" s="202">
        <f t="shared" si="8"/>
        <v>446</v>
      </c>
      <c r="B463" s="203" t="s">
        <v>1788</v>
      </c>
      <c r="C463" s="244"/>
      <c r="D463" s="204" t="s">
        <v>37</v>
      </c>
      <c r="E463" s="242">
        <f>VLOOKUP(D463,สรุปที่เข้าร่วม!H:I,2,0)</f>
        <v>3</v>
      </c>
      <c r="F463" s="204" t="s">
        <v>1690</v>
      </c>
      <c r="G463" s="205"/>
      <c r="H463" s="206" t="s">
        <v>1448</v>
      </c>
      <c r="I463" s="205"/>
      <c r="J463" s="207" t="s">
        <v>29</v>
      </c>
      <c r="K463" s="207">
        <f>VLOOKUP(J463,สรุปที่เข้าร่วม!B:D,3,0)</f>
        <v>6</v>
      </c>
      <c r="L463" s="207" t="s">
        <v>21</v>
      </c>
      <c r="M463" s="208">
        <f>VLOOKUP(F463,school!F:G,2,0)</f>
        <v>51</v>
      </c>
      <c r="N463" s="209" t="str">
        <f>VLOOKUP(F463,school!F:H,3,0)</f>
        <v>กลุ่ม 5</v>
      </c>
    </row>
    <row r="464" spans="1:18" s="210" customFormat="1" ht="39.950000000000003" customHeight="1" x14ac:dyDescent="0.6">
      <c r="A464" s="202">
        <f t="shared" si="8"/>
        <v>447</v>
      </c>
      <c r="B464" s="203" t="s">
        <v>784</v>
      </c>
      <c r="C464" s="244"/>
      <c r="D464" s="204" t="s">
        <v>37</v>
      </c>
      <c r="E464" s="242">
        <f>VLOOKUP(D464,สรุปที่เข้าร่วม!H:I,2,0)</f>
        <v>3</v>
      </c>
      <c r="F464" s="204" t="s">
        <v>1693</v>
      </c>
      <c r="G464" s="205"/>
      <c r="H464" s="206" t="s">
        <v>440</v>
      </c>
      <c r="I464" s="205"/>
      <c r="J464" s="207" t="s">
        <v>29</v>
      </c>
      <c r="K464" s="207">
        <f>VLOOKUP(J464,สรุปที่เข้าร่วม!B:D,3,0)</f>
        <v>6</v>
      </c>
      <c r="L464" s="207" t="s">
        <v>21</v>
      </c>
      <c r="M464" s="208">
        <f>VLOOKUP(F464,school!F:G,2,0)</f>
        <v>52</v>
      </c>
      <c r="N464" s="209" t="str">
        <f>VLOOKUP(F464,school!F:H,3,0)</f>
        <v>กลุ่ม 5</v>
      </c>
    </row>
    <row r="465" spans="1:14" s="210" customFormat="1" ht="39.950000000000003" customHeight="1" x14ac:dyDescent="0.6">
      <c r="A465" s="202">
        <f t="shared" si="8"/>
        <v>448</v>
      </c>
      <c r="B465" s="203" t="s">
        <v>1789</v>
      </c>
      <c r="C465" s="244"/>
      <c r="D465" s="204" t="s">
        <v>37</v>
      </c>
      <c r="E465" s="242">
        <f>VLOOKUP(D465,สรุปที่เข้าร่วม!H:I,2,0)</f>
        <v>3</v>
      </c>
      <c r="F465" s="204" t="s">
        <v>1693</v>
      </c>
      <c r="G465" s="205"/>
      <c r="H465" s="206" t="s">
        <v>791</v>
      </c>
      <c r="I465" s="205"/>
      <c r="J465" s="207" t="s">
        <v>29</v>
      </c>
      <c r="K465" s="207">
        <f>VLOOKUP(J465,สรุปที่เข้าร่วม!B:D,3,0)</f>
        <v>6</v>
      </c>
      <c r="L465" s="207" t="s">
        <v>21</v>
      </c>
      <c r="M465" s="208">
        <f>VLOOKUP(F465,school!F:G,2,0)</f>
        <v>52</v>
      </c>
      <c r="N465" s="209" t="str">
        <f>VLOOKUP(F465,school!F:H,3,0)</f>
        <v>กลุ่ม 5</v>
      </c>
    </row>
    <row r="466" spans="1:14" s="210" customFormat="1" ht="39.950000000000003" customHeight="1" x14ac:dyDescent="0.6">
      <c r="A466" s="202">
        <f t="shared" si="8"/>
        <v>449</v>
      </c>
      <c r="B466" s="203" t="s">
        <v>792</v>
      </c>
      <c r="C466" s="244"/>
      <c r="D466" s="204" t="s">
        <v>37</v>
      </c>
      <c r="E466" s="242">
        <f>VLOOKUP(D466,สรุปที่เข้าร่วม!H:I,2,0)</f>
        <v>3</v>
      </c>
      <c r="F466" s="204" t="s">
        <v>1693</v>
      </c>
      <c r="G466" s="205"/>
      <c r="H466" s="206" t="s">
        <v>793</v>
      </c>
      <c r="I466" s="205"/>
      <c r="J466" s="207" t="s">
        <v>29</v>
      </c>
      <c r="K466" s="207">
        <f>VLOOKUP(J466,สรุปที่เข้าร่วม!B:D,3,0)</f>
        <v>6</v>
      </c>
      <c r="L466" s="207" t="s">
        <v>21</v>
      </c>
      <c r="M466" s="208">
        <f>VLOOKUP(F466,school!F:G,2,0)</f>
        <v>52</v>
      </c>
      <c r="N466" s="209" t="str">
        <f>VLOOKUP(F466,school!F:H,3,0)</f>
        <v>กลุ่ม 5</v>
      </c>
    </row>
    <row r="467" spans="1:14" s="210" customFormat="1" ht="39.950000000000003" customHeight="1" x14ac:dyDescent="0.6">
      <c r="A467" s="202">
        <f t="shared" si="8"/>
        <v>450</v>
      </c>
      <c r="B467" s="203" t="s">
        <v>814</v>
      </c>
      <c r="C467" s="241"/>
      <c r="D467" s="204" t="s">
        <v>37</v>
      </c>
      <c r="E467" s="242">
        <f>VLOOKUP(D467,สรุปที่เข้าร่วม!H:I,2,0)</f>
        <v>3</v>
      </c>
      <c r="F467" s="204" t="s">
        <v>1693</v>
      </c>
      <c r="G467" s="205"/>
      <c r="H467" s="245">
        <v>918157887</v>
      </c>
      <c r="I467" s="205"/>
      <c r="J467" s="207" t="s">
        <v>29</v>
      </c>
      <c r="K467" s="207">
        <f>VLOOKUP(J467,สรุปที่เข้าร่วม!B:D,3,0)</f>
        <v>6</v>
      </c>
      <c r="L467" s="207" t="s">
        <v>21</v>
      </c>
      <c r="M467" s="208">
        <f>VLOOKUP(F467,school!F:G,2,0)</f>
        <v>52</v>
      </c>
      <c r="N467" s="209" t="str">
        <f>VLOOKUP(F467,school!F:H,3,0)</f>
        <v>กลุ่ม 5</v>
      </c>
    </row>
    <row r="468" spans="1:14" s="210" customFormat="1" ht="39.950000000000003" customHeight="1" x14ac:dyDescent="0.6">
      <c r="A468" s="202">
        <f t="shared" si="8"/>
        <v>451</v>
      </c>
      <c r="B468" s="203" t="s">
        <v>820</v>
      </c>
      <c r="C468" s="244"/>
      <c r="D468" s="204" t="s">
        <v>37</v>
      </c>
      <c r="E468" s="242">
        <f>VLOOKUP(D468,สรุปที่เข้าร่วม!H:I,2,0)</f>
        <v>3</v>
      </c>
      <c r="F468" s="204" t="s">
        <v>1693</v>
      </c>
      <c r="G468" s="205"/>
      <c r="H468" s="206" t="s">
        <v>821</v>
      </c>
      <c r="I468" s="205"/>
      <c r="J468" s="207" t="s">
        <v>29</v>
      </c>
      <c r="K468" s="207">
        <f>VLOOKUP(J468,สรุปที่เข้าร่วม!B:D,3,0)</f>
        <v>6</v>
      </c>
      <c r="L468" s="207" t="s">
        <v>21</v>
      </c>
      <c r="M468" s="208">
        <f>VLOOKUP(F468,school!F:G,2,0)</f>
        <v>52</v>
      </c>
      <c r="N468" s="209" t="str">
        <f>VLOOKUP(F468,school!F:H,3,0)</f>
        <v>กลุ่ม 5</v>
      </c>
    </row>
    <row r="469" spans="1:14" s="210" customFormat="1" ht="39.950000000000003" customHeight="1" x14ac:dyDescent="0.6">
      <c r="A469" s="202">
        <f t="shared" si="8"/>
        <v>452</v>
      </c>
      <c r="B469" s="203" t="s">
        <v>840</v>
      </c>
      <c r="C469" s="244"/>
      <c r="D469" s="204" t="s">
        <v>37</v>
      </c>
      <c r="E469" s="242">
        <f>VLOOKUP(D469,สรุปที่เข้าร่วม!H:I,2,0)</f>
        <v>3</v>
      </c>
      <c r="F469" s="204" t="s">
        <v>1693</v>
      </c>
      <c r="G469" s="205"/>
      <c r="H469" s="206" t="s">
        <v>841</v>
      </c>
      <c r="I469" s="205"/>
      <c r="J469" s="207" t="s">
        <v>29</v>
      </c>
      <c r="K469" s="207">
        <f>VLOOKUP(J469,สรุปที่เข้าร่วม!B:D,3,0)</f>
        <v>6</v>
      </c>
      <c r="L469" s="207" t="s">
        <v>21</v>
      </c>
      <c r="M469" s="208">
        <f>VLOOKUP(F469,school!F:G,2,0)</f>
        <v>52</v>
      </c>
      <c r="N469" s="209" t="str">
        <f>VLOOKUP(F469,school!F:H,3,0)</f>
        <v>กลุ่ม 5</v>
      </c>
    </row>
    <row r="470" spans="1:14" s="210" customFormat="1" ht="39.950000000000003" customHeight="1" x14ac:dyDescent="0.6">
      <c r="A470" s="202">
        <f t="shared" si="8"/>
        <v>453</v>
      </c>
      <c r="B470" s="203" t="s">
        <v>1969</v>
      </c>
      <c r="C470" s="244"/>
      <c r="D470" s="204" t="s">
        <v>37</v>
      </c>
      <c r="E470" s="242">
        <f>VLOOKUP(D470,สรุปที่เข้าร่วม!H:I,2,0)</f>
        <v>3</v>
      </c>
      <c r="F470" s="204" t="s">
        <v>1693</v>
      </c>
      <c r="G470" s="205"/>
      <c r="H470" s="206" t="s">
        <v>1152</v>
      </c>
      <c r="I470" s="205"/>
      <c r="J470" s="207" t="s">
        <v>29</v>
      </c>
      <c r="K470" s="207">
        <f>VLOOKUP(J470,สรุปที่เข้าร่วม!B:D,3,0)</f>
        <v>6</v>
      </c>
      <c r="L470" s="207" t="s">
        <v>21</v>
      </c>
      <c r="M470" s="208">
        <f>VLOOKUP(F470,school!F:G,2,0)</f>
        <v>52</v>
      </c>
      <c r="N470" s="209" t="str">
        <f>VLOOKUP(F470,school!F:H,3,0)</f>
        <v>กลุ่ม 5</v>
      </c>
    </row>
    <row r="471" spans="1:14" s="210" customFormat="1" ht="39.950000000000003" customHeight="1" x14ac:dyDescent="0.6">
      <c r="A471" s="202">
        <f t="shared" si="8"/>
        <v>454</v>
      </c>
      <c r="B471" s="203" t="s">
        <v>615</v>
      </c>
      <c r="C471" s="244"/>
      <c r="D471" s="204" t="s">
        <v>37</v>
      </c>
      <c r="E471" s="242">
        <f>VLOOKUP(D471,สรุปที่เข้าร่วม!H:I,2,0)</f>
        <v>3</v>
      </c>
      <c r="F471" s="204" t="s">
        <v>1696</v>
      </c>
      <c r="G471" s="205"/>
      <c r="H471" s="206" t="s">
        <v>616</v>
      </c>
      <c r="I471" s="205"/>
      <c r="J471" s="207" t="s">
        <v>29</v>
      </c>
      <c r="K471" s="207">
        <f>VLOOKUP(J471,สรุปที่เข้าร่วม!B:D,3,0)</f>
        <v>6</v>
      </c>
      <c r="L471" s="207" t="s">
        <v>21</v>
      </c>
      <c r="M471" s="208">
        <f>VLOOKUP(F471,school!F:G,2,0)</f>
        <v>53</v>
      </c>
      <c r="N471" s="209" t="str">
        <f>VLOOKUP(F471,school!F:H,3,0)</f>
        <v>กลุ่ม 5</v>
      </c>
    </row>
    <row r="472" spans="1:14" s="210" customFormat="1" ht="39.950000000000003" customHeight="1" x14ac:dyDescent="0.6">
      <c r="A472" s="202">
        <f t="shared" si="8"/>
        <v>455</v>
      </c>
      <c r="B472" s="203" t="s">
        <v>617</v>
      </c>
      <c r="C472" s="244"/>
      <c r="D472" s="204" t="s">
        <v>37</v>
      </c>
      <c r="E472" s="242">
        <f>VLOOKUP(D472,สรุปที่เข้าร่วม!H:I,2,0)</f>
        <v>3</v>
      </c>
      <c r="F472" s="204" t="s">
        <v>1696</v>
      </c>
      <c r="G472" s="205"/>
      <c r="H472" s="206" t="s">
        <v>618</v>
      </c>
      <c r="I472" s="205"/>
      <c r="J472" s="207" t="s">
        <v>29</v>
      </c>
      <c r="K472" s="207">
        <f>VLOOKUP(J472,สรุปที่เข้าร่วม!B:D,3,0)</f>
        <v>6</v>
      </c>
      <c r="L472" s="207" t="s">
        <v>21</v>
      </c>
      <c r="M472" s="208">
        <f>VLOOKUP(F472,school!F:G,2,0)</f>
        <v>53</v>
      </c>
      <c r="N472" s="209" t="str">
        <f>VLOOKUP(F472,school!F:H,3,0)</f>
        <v>กลุ่ม 5</v>
      </c>
    </row>
    <row r="473" spans="1:14" s="210" customFormat="1" ht="39.950000000000003" customHeight="1" x14ac:dyDescent="0.6">
      <c r="A473" s="202">
        <f t="shared" si="8"/>
        <v>456</v>
      </c>
      <c r="B473" s="203" t="s">
        <v>621</v>
      </c>
      <c r="C473" s="244"/>
      <c r="D473" s="204" t="s">
        <v>37</v>
      </c>
      <c r="E473" s="242">
        <f>VLOOKUP(D473,สรุปที่เข้าร่วม!H:I,2,0)</f>
        <v>3</v>
      </c>
      <c r="F473" s="204" t="s">
        <v>1696</v>
      </c>
      <c r="G473" s="205"/>
      <c r="H473" s="206" t="s">
        <v>622</v>
      </c>
      <c r="I473" s="205"/>
      <c r="J473" s="207" t="s">
        <v>29</v>
      </c>
      <c r="K473" s="207">
        <f>VLOOKUP(J473,สรุปที่เข้าร่วม!B:D,3,0)</f>
        <v>6</v>
      </c>
      <c r="L473" s="207" t="s">
        <v>21</v>
      </c>
      <c r="M473" s="208">
        <f>VLOOKUP(F473,school!F:G,2,0)</f>
        <v>53</v>
      </c>
      <c r="N473" s="209" t="str">
        <f>VLOOKUP(F473,school!F:H,3,0)</f>
        <v>กลุ่ม 5</v>
      </c>
    </row>
    <row r="474" spans="1:14" s="210" customFormat="1" ht="39.950000000000003" customHeight="1" x14ac:dyDescent="0.6">
      <c r="A474" s="202">
        <f t="shared" si="8"/>
        <v>457</v>
      </c>
      <c r="B474" s="203" t="s">
        <v>625</v>
      </c>
      <c r="C474" s="241" t="s">
        <v>35</v>
      </c>
      <c r="D474" s="204" t="s">
        <v>37</v>
      </c>
      <c r="E474" s="242">
        <f>VLOOKUP(D474,สรุปที่เข้าร่วม!H:I,2,0)</f>
        <v>3</v>
      </c>
      <c r="F474" s="204" t="s">
        <v>1696</v>
      </c>
      <c r="G474" s="205"/>
      <c r="H474" s="206" t="s">
        <v>626</v>
      </c>
      <c r="I474" s="205"/>
      <c r="J474" s="207" t="s">
        <v>29</v>
      </c>
      <c r="K474" s="207">
        <f>VLOOKUP(J474,สรุปที่เข้าร่วม!B:D,3,0)</f>
        <v>6</v>
      </c>
      <c r="L474" s="207" t="s">
        <v>21</v>
      </c>
      <c r="M474" s="208">
        <f>VLOOKUP(F474,school!F:G,2,0)</f>
        <v>53</v>
      </c>
      <c r="N474" s="209" t="str">
        <f>VLOOKUP(F474,school!F:H,3,0)</f>
        <v>กลุ่ม 5</v>
      </c>
    </row>
    <row r="475" spans="1:14" s="210" customFormat="1" ht="39.950000000000003" customHeight="1" x14ac:dyDescent="0.6">
      <c r="A475" s="202">
        <f t="shared" si="8"/>
        <v>458</v>
      </c>
      <c r="B475" s="203" t="s">
        <v>1971</v>
      </c>
      <c r="C475" s="241"/>
      <c r="D475" s="204" t="s">
        <v>37</v>
      </c>
      <c r="E475" s="242"/>
      <c r="F475" s="204" t="s">
        <v>1696</v>
      </c>
      <c r="G475" s="205"/>
      <c r="H475" s="206"/>
      <c r="I475" s="205"/>
      <c r="J475" s="207" t="s">
        <v>29</v>
      </c>
      <c r="K475" s="207">
        <f>VLOOKUP(J475,สรุปที่เข้าร่วม!B:D,3,0)</f>
        <v>6</v>
      </c>
      <c r="L475" s="207" t="s">
        <v>21</v>
      </c>
      <c r="M475" s="208">
        <f>VLOOKUP(F475,school!F:G,2,0)</f>
        <v>53</v>
      </c>
      <c r="N475" s="209" t="str">
        <f>VLOOKUP(F475,school!F:H,3,0)</f>
        <v>กลุ่ม 5</v>
      </c>
    </row>
    <row r="476" spans="1:14" s="210" customFormat="1" ht="39.950000000000003" customHeight="1" x14ac:dyDescent="0.6">
      <c r="A476" s="202">
        <f t="shared" si="8"/>
        <v>459</v>
      </c>
      <c r="B476" s="203" t="s">
        <v>732</v>
      </c>
      <c r="C476" s="244"/>
      <c r="D476" s="204" t="s">
        <v>37</v>
      </c>
      <c r="E476" s="242">
        <f>VLOOKUP(D476,สรุปที่เข้าร่วม!H:I,2,0)</f>
        <v>3</v>
      </c>
      <c r="F476" s="204" t="s">
        <v>1699</v>
      </c>
      <c r="G476" s="246"/>
      <c r="H476" s="247" t="s">
        <v>733</v>
      </c>
      <c r="I476" s="246"/>
      <c r="J476" s="207" t="s">
        <v>29</v>
      </c>
      <c r="K476" s="207">
        <f>VLOOKUP(J476,สรุปที่เข้าร่วม!B:D,3,0)</f>
        <v>6</v>
      </c>
      <c r="L476" s="207" t="s">
        <v>21</v>
      </c>
      <c r="M476" s="208">
        <f>VLOOKUP(F476,school!F:G,2,0)</f>
        <v>54</v>
      </c>
      <c r="N476" s="209" t="str">
        <f>VLOOKUP(F476,school!F:H,3,0)</f>
        <v>กลุ่ม 5</v>
      </c>
    </row>
    <row r="477" spans="1:14" s="210" customFormat="1" ht="39.950000000000003" customHeight="1" x14ac:dyDescent="0.6">
      <c r="A477" s="202">
        <f t="shared" si="8"/>
        <v>460</v>
      </c>
      <c r="B477" s="203" t="s">
        <v>932</v>
      </c>
      <c r="C477" s="244"/>
      <c r="D477" s="204" t="s">
        <v>37</v>
      </c>
      <c r="E477" s="242">
        <f>VLOOKUP(D477,สรุปที่เข้าร่วม!H:I,2,0)</f>
        <v>3</v>
      </c>
      <c r="F477" s="204" t="s">
        <v>1702</v>
      </c>
      <c r="G477" s="205"/>
      <c r="H477" s="206" t="s">
        <v>933</v>
      </c>
      <c r="I477" s="205"/>
      <c r="J477" s="207" t="s">
        <v>29</v>
      </c>
      <c r="K477" s="207">
        <f>VLOOKUP(J477,สรุปที่เข้าร่วม!B:D,3,0)</f>
        <v>6</v>
      </c>
      <c r="L477" s="207" t="s">
        <v>21</v>
      </c>
      <c r="M477" s="208">
        <f>VLOOKUP(F477,school!F:G,2,0)</f>
        <v>55</v>
      </c>
      <c r="N477" s="209" t="str">
        <f>VLOOKUP(F477,school!F:H,3,0)</f>
        <v>กลุ่ม 5</v>
      </c>
    </row>
    <row r="478" spans="1:14" s="210" customFormat="1" ht="39.950000000000003" customHeight="1" x14ac:dyDescent="0.6">
      <c r="A478" s="202">
        <f t="shared" si="8"/>
        <v>461</v>
      </c>
      <c r="B478" s="203" t="s">
        <v>950</v>
      </c>
      <c r="C478" s="244"/>
      <c r="D478" s="204" t="s">
        <v>37</v>
      </c>
      <c r="E478" s="242">
        <f>VLOOKUP(D478,สรุปที่เข้าร่วม!H:I,2,0)</f>
        <v>3</v>
      </c>
      <c r="F478" s="204" t="s">
        <v>1702</v>
      </c>
      <c r="G478" s="205"/>
      <c r="H478" s="206" t="s">
        <v>951</v>
      </c>
      <c r="I478" s="205"/>
      <c r="J478" s="207" t="s">
        <v>29</v>
      </c>
      <c r="K478" s="207">
        <f>VLOOKUP(J478,สรุปที่เข้าร่วม!B:D,3,0)</f>
        <v>6</v>
      </c>
      <c r="L478" s="207" t="s">
        <v>21</v>
      </c>
      <c r="M478" s="208">
        <f>VLOOKUP(F478,school!F:G,2,0)</f>
        <v>55</v>
      </c>
      <c r="N478" s="209" t="str">
        <f>VLOOKUP(F478,school!F:H,3,0)</f>
        <v>กลุ่ม 5</v>
      </c>
    </row>
    <row r="479" spans="1:14" s="210" customFormat="1" ht="39.950000000000003" customHeight="1" x14ac:dyDescent="0.6">
      <c r="A479" s="202">
        <f t="shared" si="8"/>
        <v>462</v>
      </c>
      <c r="B479" s="203" t="s">
        <v>952</v>
      </c>
      <c r="C479" s="244"/>
      <c r="D479" s="204" t="s">
        <v>37</v>
      </c>
      <c r="E479" s="242">
        <f>VLOOKUP(D479,สรุปที่เข้าร่วม!H:I,2,0)</f>
        <v>3</v>
      </c>
      <c r="F479" s="204" t="s">
        <v>1702</v>
      </c>
      <c r="G479" s="205"/>
      <c r="H479" s="206" t="s">
        <v>953</v>
      </c>
      <c r="I479" s="205"/>
      <c r="J479" s="207" t="s">
        <v>29</v>
      </c>
      <c r="K479" s="207">
        <f>VLOOKUP(J479,สรุปที่เข้าร่วม!B:D,3,0)</f>
        <v>6</v>
      </c>
      <c r="L479" s="207" t="s">
        <v>21</v>
      </c>
      <c r="M479" s="208">
        <f>VLOOKUP(F479,school!F:G,2,0)</f>
        <v>55</v>
      </c>
      <c r="N479" s="209" t="str">
        <f>VLOOKUP(F479,school!F:H,3,0)</f>
        <v>กลุ่ม 5</v>
      </c>
    </row>
    <row r="480" spans="1:14" s="210" customFormat="1" ht="39.950000000000003" customHeight="1" x14ac:dyDescent="0.6">
      <c r="A480" s="202">
        <f t="shared" si="8"/>
        <v>463</v>
      </c>
      <c r="B480" s="203" t="s">
        <v>958</v>
      </c>
      <c r="C480" s="244"/>
      <c r="D480" s="204" t="s">
        <v>37</v>
      </c>
      <c r="E480" s="242">
        <f>VLOOKUP(D480,สรุปที่เข้าร่วม!H:I,2,0)</f>
        <v>3</v>
      </c>
      <c r="F480" s="204" t="s">
        <v>1702</v>
      </c>
      <c r="G480" s="205"/>
      <c r="H480" s="206" t="s">
        <v>959</v>
      </c>
      <c r="I480" s="205"/>
      <c r="J480" s="207" t="s">
        <v>29</v>
      </c>
      <c r="K480" s="207">
        <f>VLOOKUP(J480,สรุปที่เข้าร่วม!B:D,3,0)</f>
        <v>6</v>
      </c>
      <c r="L480" s="207" t="s">
        <v>21</v>
      </c>
      <c r="M480" s="208">
        <f>VLOOKUP(F480,school!F:G,2,0)</f>
        <v>55</v>
      </c>
      <c r="N480" s="209" t="str">
        <f>VLOOKUP(F480,school!F:H,3,0)</f>
        <v>กลุ่ม 5</v>
      </c>
    </row>
    <row r="481" spans="1:14" s="210" customFormat="1" ht="39.950000000000003" customHeight="1" x14ac:dyDescent="0.6">
      <c r="A481" s="202">
        <f t="shared" si="8"/>
        <v>464</v>
      </c>
      <c r="B481" s="203" t="s">
        <v>971</v>
      </c>
      <c r="C481" s="244"/>
      <c r="D481" s="204" t="s">
        <v>37</v>
      </c>
      <c r="E481" s="242">
        <f>VLOOKUP(D481,สรุปที่เข้าร่วม!H:I,2,0)</f>
        <v>3</v>
      </c>
      <c r="F481" s="204" t="s">
        <v>1702</v>
      </c>
      <c r="G481" s="205"/>
      <c r="H481" s="206" t="s">
        <v>972</v>
      </c>
      <c r="I481" s="205"/>
      <c r="J481" s="207" t="s">
        <v>29</v>
      </c>
      <c r="K481" s="207">
        <f>VLOOKUP(J481,สรุปที่เข้าร่วม!B:D,3,0)</f>
        <v>6</v>
      </c>
      <c r="L481" s="207" t="s">
        <v>21</v>
      </c>
      <c r="M481" s="208">
        <f>VLOOKUP(F481,school!F:G,2,0)</f>
        <v>55</v>
      </c>
      <c r="N481" s="209" t="str">
        <f>VLOOKUP(F481,school!F:H,3,0)</f>
        <v>กลุ่ม 5</v>
      </c>
    </row>
    <row r="482" spans="1:14" s="210" customFormat="1" ht="39.950000000000003" customHeight="1" x14ac:dyDescent="0.6">
      <c r="A482" s="202">
        <f t="shared" si="8"/>
        <v>465</v>
      </c>
      <c r="B482" s="203" t="s">
        <v>1790</v>
      </c>
      <c r="C482" s="241" t="s">
        <v>35</v>
      </c>
      <c r="D482" s="204" t="s">
        <v>37</v>
      </c>
      <c r="E482" s="242">
        <f>VLOOKUP(D482,สรุปที่เข้าร่วม!H:I,2,0)</f>
        <v>3</v>
      </c>
      <c r="F482" s="204" t="s">
        <v>1705</v>
      </c>
      <c r="G482" s="205"/>
      <c r="H482" s="206" t="s">
        <v>1050</v>
      </c>
      <c r="I482" s="205"/>
      <c r="J482" s="207" t="s">
        <v>29</v>
      </c>
      <c r="K482" s="207">
        <f>VLOOKUP(J482,สรุปที่เข้าร่วม!B:D,3,0)</f>
        <v>6</v>
      </c>
      <c r="L482" s="207" t="s">
        <v>21</v>
      </c>
      <c r="M482" s="208">
        <f>VLOOKUP(F482,school!F:G,2,0)</f>
        <v>56</v>
      </c>
      <c r="N482" s="209" t="str">
        <f>VLOOKUP(F482,school!F:H,3,0)</f>
        <v>กลุ่ม 5</v>
      </c>
    </row>
    <row r="483" spans="1:14" s="210" customFormat="1" ht="39.950000000000003" customHeight="1" x14ac:dyDescent="0.6">
      <c r="A483" s="202">
        <f t="shared" si="8"/>
        <v>466</v>
      </c>
      <c r="B483" s="203" t="s">
        <v>1055</v>
      </c>
      <c r="C483" s="244"/>
      <c r="D483" s="204" t="s">
        <v>37</v>
      </c>
      <c r="E483" s="242">
        <f>VLOOKUP(D483,สรุปที่เข้าร่วม!H:I,2,0)</f>
        <v>3</v>
      </c>
      <c r="F483" s="204" t="s">
        <v>1705</v>
      </c>
      <c r="G483" s="205"/>
      <c r="H483" s="206" t="s">
        <v>1056</v>
      </c>
      <c r="I483" s="205"/>
      <c r="J483" s="207" t="s">
        <v>29</v>
      </c>
      <c r="K483" s="207">
        <f>VLOOKUP(J483,สรุปที่เข้าร่วม!B:D,3,0)</f>
        <v>6</v>
      </c>
      <c r="L483" s="207" t="s">
        <v>21</v>
      </c>
      <c r="M483" s="208">
        <f>VLOOKUP(F483,school!F:G,2,0)</f>
        <v>56</v>
      </c>
      <c r="N483" s="209" t="str">
        <f>VLOOKUP(F483,school!F:H,3,0)</f>
        <v>กลุ่ม 5</v>
      </c>
    </row>
    <row r="484" spans="1:14" s="210" customFormat="1" ht="39.950000000000003" customHeight="1" x14ac:dyDescent="0.6">
      <c r="A484" s="202">
        <f t="shared" si="8"/>
        <v>467</v>
      </c>
      <c r="B484" s="203" t="s">
        <v>1791</v>
      </c>
      <c r="C484" s="241" t="s">
        <v>35</v>
      </c>
      <c r="D484" s="204" t="s">
        <v>37</v>
      </c>
      <c r="E484" s="242">
        <f>VLOOKUP(D484,สรุปที่เข้าร่วม!H:I,2,0)</f>
        <v>3</v>
      </c>
      <c r="F484" s="204" t="s">
        <v>1705</v>
      </c>
      <c r="G484" s="205"/>
      <c r="H484" s="206" t="s">
        <v>1138</v>
      </c>
      <c r="I484" s="205"/>
      <c r="J484" s="207" t="s">
        <v>29</v>
      </c>
      <c r="K484" s="207">
        <f>VLOOKUP(J484,สรุปที่เข้าร่วม!B:D,3,0)</f>
        <v>6</v>
      </c>
      <c r="L484" s="207" t="s">
        <v>21</v>
      </c>
      <c r="M484" s="208">
        <f>VLOOKUP(F484,school!F:G,2,0)</f>
        <v>56</v>
      </c>
      <c r="N484" s="209" t="str">
        <f>VLOOKUP(F484,school!F:H,3,0)</f>
        <v>กลุ่ม 5</v>
      </c>
    </row>
    <row r="485" spans="1:14" s="210" customFormat="1" ht="39.950000000000003" customHeight="1" x14ac:dyDescent="0.6">
      <c r="A485" s="202">
        <f t="shared" si="8"/>
        <v>468</v>
      </c>
      <c r="B485" s="203" t="s">
        <v>1792</v>
      </c>
      <c r="C485" s="241" t="s">
        <v>1204</v>
      </c>
      <c r="D485" s="204" t="s">
        <v>37</v>
      </c>
      <c r="E485" s="242">
        <f>VLOOKUP(D485,สรุปที่เข้าร่วม!H:I,2,0)</f>
        <v>3</v>
      </c>
      <c r="F485" s="204" t="s">
        <v>1705</v>
      </c>
      <c r="G485" s="205"/>
      <c r="H485" s="206" t="s">
        <v>1205</v>
      </c>
      <c r="I485" s="205"/>
      <c r="J485" s="207" t="s">
        <v>29</v>
      </c>
      <c r="K485" s="207">
        <f>VLOOKUP(J485,สรุปที่เข้าร่วม!B:D,3,0)</f>
        <v>6</v>
      </c>
      <c r="L485" s="207" t="s">
        <v>21</v>
      </c>
      <c r="M485" s="208">
        <f>VLOOKUP(F485,school!F:G,2,0)</f>
        <v>56</v>
      </c>
      <c r="N485" s="209" t="str">
        <f>VLOOKUP(F485,school!F:H,3,0)</f>
        <v>กลุ่ม 5</v>
      </c>
    </row>
    <row r="486" spans="1:14" s="210" customFormat="1" ht="39.950000000000003" customHeight="1" x14ac:dyDescent="0.6">
      <c r="A486" s="202">
        <f t="shared" si="8"/>
        <v>469</v>
      </c>
      <c r="B486" s="203" t="s">
        <v>1298</v>
      </c>
      <c r="C486" s="244"/>
      <c r="D486" s="204" t="s">
        <v>37</v>
      </c>
      <c r="E486" s="242">
        <f>VLOOKUP(D486,สรุปที่เข้าร่วม!H:I,2,0)</f>
        <v>3</v>
      </c>
      <c r="F486" s="204" t="s">
        <v>1705</v>
      </c>
      <c r="G486" s="205"/>
      <c r="H486" s="206" t="s">
        <v>1299</v>
      </c>
      <c r="I486" s="205"/>
      <c r="J486" s="207" t="s">
        <v>29</v>
      </c>
      <c r="K486" s="207">
        <f>VLOOKUP(J486,สรุปที่เข้าร่วม!B:D,3,0)</f>
        <v>6</v>
      </c>
      <c r="L486" s="207" t="s">
        <v>21</v>
      </c>
      <c r="M486" s="208">
        <f>VLOOKUP(F486,school!F:G,2,0)</f>
        <v>56</v>
      </c>
      <c r="N486" s="209" t="str">
        <f>VLOOKUP(F486,school!F:H,3,0)</f>
        <v>กลุ่ม 5</v>
      </c>
    </row>
    <row r="487" spans="1:14" s="210" customFormat="1" ht="39.950000000000003" customHeight="1" x14ac:dyDescent="0.6">
      <c r="A487" s="202">
        <f t="shared" si="8"/>
        <v>470</v>
      </c>
      <c r="B487" s="203" t="s">
        <v>1464</v>
      </c>
      <c r="C487" s="244"/>
      <c r="D487" s="204" t="s">
        <v>37</v>
      </c>
      <c r="E487" s="242">
        <f>VLOOKUP(D487,สรุปที่เข้าร่วม!H:I,2,0)</f>
        <v>3</v>
      </c>
      <c r="F487" s="204" t="s">
        <v>1708</v>
      </c>
      <c r="G487" s="205"/>
      <c r="H487" s="206" t="s">
        <v>1465</v>
      </c>
      <c r="I487" s="205"/>
      <c r="J487" s="207" t="s">
        <v>29</v>
      </c>
      <c r="K487" s="207">
        <f>VLOOKUP(J487,สรุปที่เข้าร่วม!B:D,3,0)</f>
        <v>6</v>
      </c>
      <c r="L487" s="207" t="s">
        <v>21</v>
      </c>
      <c r="M487" s="208">
        <f>VLOOKUP(F487,school!F:G,2,0)</f>
        <v>57</v>
      </c>
      <c r="N487" s="209" t="str">
        <f>VLOOKUP(F487,school!F:H,3,0)</f>
        <v>กลุ่ม 5</v>
      </c>
    </row>
    <row r="488" spans="1:14" s="210" customFormat="1" ht="39.950000000000003" customHeight="1" x14ac:dyDescent="0.6">
      <c r="A488" s="202">
        <f t="shared" si="8"/>
        <v>471</v>
      </c>
      <c r="B488" s="203" t="s">
        <v>436</v>
      </c>
      <c r="C488" s="244"/>
      <c r="D488" s="204" t="s">
        <v>37</v>
      </c>
      <c r="E488" s="242">
        <f>VLOOKUP(D488,สรุปที่เข้าร่วม!H:I,2,0)</f>
        <v>3</v>
      </c>
      <c r="F488" s="204" t="s">
        <v>1711</v>
      </c>
      <c r="G488" s="205"/>
      <c r="H488" s="206" t="s">
        <v>437</v>
      </c>
      <c r="I488" s="205"/>
      <c r="J488" s="207" t="s">
        <v>29</v>
      </c>
      <c r="K488" s="207">
        <f>VLOOKUP(J488,สรุปที่เข้าร่วม!B:D,3,0)</f>
        <v>6</v>
      </c>
      <c r="L488" s="207" t="s">
        <v>21</v>
      </c>
      <c r="M488" s="208">
        <f>VLOOKUP(F488,school!F:G,2,0)</f>
        <v>58</v>
      </c>
      <c r="N488" s="209" t="str">
        <f>VLOOKUP(F488,school!F:H,3,0)</f>
        <v>กลุ่ม 6</v>
      </c>
    </row>
    <row r="489" spans="1:14" s="210" customFormat="1" ht="39.950000000000003" customHeight="1" x14ac:dyDescent="0.6">
      <c r="A489" s="202">
        <f t="shared" si="8"/>
        <v>472</v>
      </c>
      <c r="B489" s="203" t="s">
        <v>450</v>
      </c>
      <c r="C489" s="244"/>
      <c r="D489" s="204" t="s">
        <v>37</v>
      </c>
      <c r="E489" s="242">
        <f>VLOOKUP(D489,สรุปที่เข้าร่วม!H:I,2,0)</f>
        <v>3</v>
      </c>
      <c r="F489" s="204" t="s">
        <v>1711</v>
      </c>
      <c r="G489" s="205"/>
      <c r="H489" s="206" t="s">
        <v>451</v>
      </c>
      <c r="I489" s="205"/>
      <c r="J489" s="207" t="s">
        <v>29</v>
      </c>
      <c r="K489" s="207">
        <f>VLOOKUP(J489,สรุปที่เข้าร่วม!B:D,3,0)</f>
        <v>6</v>
      </c>
      <c r="L489" s="207" t="s">
        <v>21</v>
      </c>
      <c r="M489" s="208">
        <f>VLOOKUP(F489,school!F:G,2,0)</f>
        <v>58</v>
      </c>
      <c r="N489" s="209" t="str">
        <f>VLOOKUP(F489,school!F:H,3,0)</f>
        <v>กลุ่ม 6</v>
      </c>
    </row>
    <row r="490" spans="1:14" s="210" customFormat="1" ht="39.950000000000003" customHeight="1" x14ac:dyDescent="0.6">
      <c r="A490" s="202">
        <f t="shared" si="8"/>
        <v>473</v>
      </c>
      <c r="B490" s="203" t="s">
        <v>452</v>
      </c>
      <c r="C490" s="244"/>
      <c r="D490" s="204" t="s">
        <v>37</v>
      </c>
      <c r="E490" s="242">
        <f>VLOOKUP(D490,สรุปที่เข้าร่วม!H:I,2,0)</f>
        <v>3</v>
      </c>
      <c r="F490" s="204" t="s">
        <v>1711</v>
      </c>
      <c r="G490" s="205"/>
      <c r="H490" s="206" t="s">
        <v>453</v>
      </c>
      <c r="I490" s="205"/>
      <c r="J490" s="207" t="s">
        <v>29</v>
      </c>
      <c r="K490" s="207">
        <f>VLOOKUP(J490,สรุปที่เข้าร่วม!B:D,3,0)</f>
        <v>6</v>
      </c>
      <c r="L490" s="207" t="s">
        <v>21</v>
      </c>
      <c r="M490" s="208">
        <f>VLOOKUP(F490,school!F:G,2,0)</f>
        <v>58</v>
      </c>
      <c r="N490" s="209" t="str">
        <f>VLOOKUP(F490,school!F:H,3,0)</f>
        <v>กลุ่ม 6</v>
      </c>
    </row>
    <row r="491" spans="1:14" s="210" customFormat="1" ht="39.950000000000003" customHeight="1" x14ac:dyDescent="0.6">
      <c r="A491" s="202">
        <f t="shared" si="8"/>
        <v>474</v>
      </c>
      <c r="B491" s="203" t="s">
        <v>454</v>
      </c>
      <c r="C491" s="244"/>
      <c r="D491" s="204" t="s">
        <v>37</v>
      </c>
      <c r="E491" s="242">
        <f>VLOOKUP(D491,สรุปที่เข้าร่วม!H:I,2,0)</f>
        <v>3</v>
      </c>
      <c r="F491" s="204" t="s">
        <v>1711</v>
      </c>
      <c r="G491" s="205"/>
      <c r="H491" s="206" t="s">
        <v>455</v>
      </c>
      <c r="I491" s="205"/>
      <c r="J491" s="207" t="s">
        <v>29</v>
      </c>
      <c r="K491" s="207">
        <f>VLOOKUP(J491,สรุปที่เข้าร่วม!B:D,3,0)</f>
        <v>6</v>
      </c>
      <c r="L491" s="207" t="s">
        <v>21</v>
      </c>
      <c r="M491" s="208">
        <f>VLOOKUP(F491,school!F:G,2,0)</f>
        <v>58</v>
      </c>
      <c r="N491" s="209" t="str">
        <f>VLOOKUP(F491,school!F:H,3,0)</f>
        <v>กลุ่ม 6</v>
      </c>
    </row>
    <row r="492" spans="1:14" s="210" customFormat="1" ht="39.950000000000003" customHeight="1" x14ac:dyDescent="0.6">
      <c r="A492" s="202">
        <f t="shared" si="8"/>
        <v>475</v>
      </c>
      <c r="B492" s="203" t="s">
        <v>456</v>
      </c>
      <c r="C492" s="244"/>
      <c r="D492" s="204" t="s">
        <v>37</v>
      </c>
      <c r="E492" s="242">
        <f>VLOOKUP(D492,สรุปที่เข้าร่วม!H:I,2,0)</f>
        <v>3</v>
      </c>
      <c r="F492" s="204" t="s">
        <v>1711</v>
      </c>
      <c r="G492" s="205"/>
      <c r="H492" s="206" t="s">
        <v>457</v>
      </c>
      <c r="I492" s="205"/>
      <c r="J492" s="207" t="s">
        <v>29</v>
      </c>
      <c r="K492" s="207">
        <f>VLOOKUP(J492,สรุปที่เข้าร่วม!B:D,3,0)</f>
        <v>6</v>
      </c>
      <c r="L492" s="207" t="s">
        <v>21</v>
      </c>
      <c r="M492" s="208">
        <f>VLOOKUP(F492,school!F:G,2,0)</f>
        <v>58</v>
      </c>
      <c r="N492" s="209" t="str">
        <f>VLOOKUP(F492,school!F:H,3,0)</f>
        <v>กลุ่ม 6</v>
      </c>
    </row>
    <row r="493" spans="1:14" s="210" customFormat="1" ht="39.950000000000003" customHeight="1" x14ac:dyDescent="0.6">
      <c r="A493" s="202">
        <f t="shared" si="8"/>
        <v>476</v>
      </c>
      <c r="B493" s="203" t="s">
        <v>463</v>
      </c>
      <c r="C493" s="244"/>
      <c r="D493" s="204" t="s">
        <v>37</v>
      </c>
      <c r="E493" s="242">
        <f>VLOOKUP(D493,สรุปที่เข้าร่วม!H:I,2,0)</f>
        <v>3</v>
      </c>
      <c r="F493" s="204" t="s">
        <v>1711</v>
      </c>
      <c r="G493" s="205"/>
      <c r="H493" s="206" t="s">
        <v>464</v>
      </c>
      <c r="I493" s="205"/>
      <c r="J493" s="207" t="s">
        <v>29</v>
      </c>
      <c r="K493" s="207">
        <f>VLOOKUP(J493,สรุปที่เข้าร่วม!B:D,3,0)</f>
        <v>6</v>
      </c>
      <c r="L493" s="207" t="s">
        <v>21</v>
      </c>
      <c r="M493" s="208">
        <f>VLOOKUP(F493,school!F:G,2,0)</f>
        <v>58</v>
      </c>
      <c r="N493" s="209" t="str">
        <f>VLOOKUP(F493,school!F:H,3,0)</f>
        <v>กลุ่ม 6</v>
      </c>
    </row>
    <row r="494" spans="1:14" s="210" customFormat="1" ht="39.950000000000003" customHeight="1" x14ac:dyDescent="0.6">
      <c r="A494" s="202">
        <f t="shared" si="8"/>
        <v>477</v>
      </c>
      <c r="B494" s="203" t="s">
        <v>470</v>
      </c>
      <c r="C494" s="244"/>
      <c r="D494" s="204" t="s">
        <v>37</v>
      </c>
      <c r="E494" s="242">
        <f>VLOOKUP(D494,สรุปที่เข้าร่วม!H:I,2,0)</f>
        <v>3</v>
      </c>
      <c r="F494" s="204" t="s">
        <v>1711</v>
      </c>
      <c r="G494" s="205"/>
      <c r="H494" s="206" t="s">
        <v>471</v>
      </c>
      <c r="I494" s="205"/>
      <c r="J494" s="207" t="s">
        <v>29</v>
      </c>
      <c r="K494" s="207">
        <f>VLOOKUP(J494,สรุปที่เข้าร่วม!B:D,3,0)</f>
        <v>6</v>
      </c>
      <c r="L494" s="207" t="s">
        <v>21</v>
      </c>
      <c r="M494" s="208">
        <f>VLOOKUP(F494,school!F:G,2,0)</f>
        <v>58</v>
      </c>
      <c r="N494" s="209" t="str">
        <f>VLOOKUP(F494,school!F:H,3,0)</f>
        <v>กลุ่ม 6</v>
      </c>
    </row>
    <row r="495" spans="1:14" s="210" customFormat="1" ht="39.950000000000003" customHeight="1" x14ac:dyDescent="0.6">
      <c r="A495" s="202">
        <f t="shared" si="8"/>
        <v>478</v>
      </c>
      <c r="B495" s="203" t="s">
        <v>523</v>
      </c>
      <c r="C495" s="241" t="s">
        <v>35</v>
      </c>
      <c r="D495" s="204" t="s">
        <v>37</v>
      </c>
      <c r="E495" s="242">
        <f>VLOOKUP(D495,สรุปที่เข้าร่วม!H:I,2,0)</f>
        <v>3</v>
      </c>
      <c r="F495" s="204" t="s">
        <v>1711</v>
      </c>
      <c r="G495" s="205"/>
      <c r="H495" s="206" t="s">
        <v>524</v>
      </c>
      <c r="I495" s="205"/>
      <c r="J495" s="207" t="s">
        <v>29</v>
      </c>
      <c r="K495" s="207">
        <f>VLOOKUP(J495,สรุปที่เข้าร่วม!B:D,3,0)</f>
        <v>6</v>
      </c>
      <c r="L495" s="207" t="s">
        <v>21</v>
      </c>
      <c r="M495" s="208">
        <f>VLOOKUP(F495,school!F:G,2,0)</f>
        <v>58</v>
      </c>
      <c r="N495" s="209" t="str">
        <f>VLOOKUP(F495,school!F:H,3,0)</f>
        <v>กลุ่ม 6</v>
      </c>
    </row>
    <row r="496" spans="1:14" s="210" customFormat="1" ht="39.950000000000003" customHeight="1" x14ac:dyDescent="0.6">
      <c r="A496" s="202">
        <f t="shared" si="8"/>
        <v>479</v>
      </c>
      <c r="B496" s="203" t="s">
        <v>872</v>
      </c>
      <c r="C496" s="244"/>
      <c r="D496" s="204" t="s">
        <v>37</v>
      </c>
      <c r="E496" s="242">
        <f>VLOOKUP(D496,สรุปที่เข้าร่วม!H:I,2,0)</f>
        <v>3</v>
      </c>
      <c r="F496" s="204" t="s">
        <v>1717</v>
      </c>
      <c r="G496" s="205"/>
      <c r="H496" s="206" t="s">
        <v>873</v>
      </c>
      <c r="I496" s="205"/>
      <c r="J496" s="207" t="s">
        <v>29</v>
      </c>
      <c r="K496" s="207">
        <f>VLOOKUP(J496,สรุปที่เข้าร่วม!B:D,3,0)</f>
        <v>6</v>
      </c>
      <c r="L496" s="207" t="s">
        <v>21</v>
      </c>
      <c r="M496" s="208">
        <f>VLOOKUP(F496,school!F:G,2,0)</f>
        <v>60</v>
      </c>
      <c r="N496" s="209" t="str">
        <f>VLOOKUP(F496,school!F:H,3,0)</f>
        <v>กลุ่ม 6</v>
      </c>
    </row>
    <row r="497" spans="1:14" s="210" customFormat="1" ht="39.950000000000003" customHeight="1" x14ac:dyDescent="0.6">
      <c r="A497" s="202">
        <f t="shared" si="8"/>
        <v>480</v>
      </c>
      <c r="B497" s="203" t="s">
        <v>874</v>
      </c>
      <c r="C497" s="244"/>
      <c r="D497" s="204" t="s">
        <v>37</v>
      </c>
      <c r="E497" s="242">
        <f>VLOOKUP(D497,สรุปที่เข้าร่วม!H:I,2,0)</f>
        <v>3</v>
      </c>
      <c r="F497" s="204" t="s">
        <v>1717</v>
      </c>
      <c r="G497" s="205"/>
      <c r="H497" s="206" t="s">
        <v>875</v>
      </c>
      <c r="I497" s="205"/>
      <c r="J497" s="207" t="s">
        <v>29</v>
      </c>
      <c r="K497" s="207">
        <f>VLOOKUP(J497,สรุปที่เข้าร่วม!B:D,3,0)</f>
        <v>6</v>
      </c>
      <c r="L497" s="207" t="s">
        <v>21</v>
      </c>
      <c r="M497" s="208">
        <f>VLOOKUP(F497,school!F:G,2,0)</f>
        <v>60</v>
      </c>
      <c r="N497" s="209" t="str">
        <f>VLOOKUP(F497,school!F:H,3,0)</f>
        <v>กลุ่ม 6</v>
      </c>
    </row>
    <row r="498" spans="1:14" s="210" customFormat="1" ht="39.950000000000003" customHeight="1" x14ac:dyDescent="0.6">
      <c r="A498" s="202">
        <f t="shared" si="8"/>
        <v>481</v>
      </c>
      <c r="B498" s="203" t="s">
        <v>973</v>
      </c>
      <c r="C498" s="244"/>
      <c r="D498" s="204" t="s">
        <v>37</v>
      </c>
      <c r="E498" s="242">
        <f>VLOOKUP(D498,สรุปที่เข้าร่วม!H:I,2,0)</f>
        <v>3</v>
      </c>
      <c r="F498" s="204" t="s">
        <v>1717</v>
      </c>
      <c r="G498" s="205"/>
      <c r="H498" s="206" t="s">
        <v>974</v>
      </c>
      <c r="I498" s="205"/>
      <c r="J498" s="207" t="s">
        <v>29</v>
      </c>
      <c r="K498" s="207">
        <f>VLOOKUP(J498,สรุปที่เข้าร่วม!B:D,3,0)</f>
        <v>6</v>
      </c>
      <c r="L498" s="207" t="s">
        <v>21</v>
      </c>
      <c r="M498" s="208">
        <f>VLOOKUP(F498,school!F:G,2,0)</f>
        <v>60</v>
      </c>
      <c r="N498" s="209" t="str">
        <f>VLOOKUP(F498,school!F:H,3,0)</f>
        <v>กลุ่ม 6</v>
      </c>
    </row>
    <row r="499" spans="1:14" s="210" customFormat="1" ht="39.950000000000003" customHeight="1" x14ac:dyDescent="0.6">
      <c r="A499" s="202">
        <f t="shared" si="8"/>
        <v>482</v>
      </c>
      <c r="B499" s="203" t="s">
        <v>1003</v>
      </c>
      <c r="C499" s="244"/>
      <c r="D499" s="204" t="s">
        <v>37</v>
      </c>
      <c r="E499" s="242">
        <f>VLOOKUP(D499,สรุปที่เข้าร่วม!H:I,2,0)</f>
        <v>3</v>
      </c>
      <c r="F499" s="204" t="s">
        <v>1717</v>
      </c>
      <c r="G499" s="205"/>
      <c r="H499" s="206" t="s">
        <v>1004</v>
      </c>
      <c r="I499" s="205"/>
      <c r="J499" s="207" t="s">
        <v>29</v>
      </c>
      <c r="K499" s="207">
        <f>VLOOKUP(J499,สรุปที่เข้าร่วม!B:D,3,0)</f>
        <v>6</v>
      </c>
      <c r="L499" s="207" t="s">
        <v>21</v>
      </c>
      <c r="M499" s="208">
        <f>VLOOKUP(F499,school!F:G,2,0)</f>
        <v>60</v>
      </c>
      <c r="N499" s="209" t="str">
        <f>VLOOKUP(F499,school!F:H,3,0)</f>
        <v>กลุ่ม 6</v>
      </c>
    </row>
    <row r="500" spans="1:14" s="210" customFormat="1" ht="39.950000000000003" customHeight="1" x14ac:dyDescent="0.6">
      <c r="A500" s="202">
        <f t="shared" si="8"/>
        <v>483</v>
      </c>
      <c r="B500" s="203" t="s">
        <v>504</v>
      </c>
      <c r="C500" s="241" t="s">
        <v>505</v>
      </c>
      <c r="D500" s="204" t="s">
        <v>37</v>
      </c>
      <c r="E500" s="242">
        <f>VLOOKUP(D500,สรุปที่เข้าร่วม!H:I,2,0)</f>
        <v>3</v>
      </c>
      <c r="F500" s="204" t="s">
        <v>1722</v>
      </c>
      <c r="G500" s="205"/>
      <c r="H500" s="245">
        <v>894976493</v>
      </c>
      <c r="I500" s="205"/>
      <c r="J500" s="207" t="s">
        <v>29</v>
      </c>
      <c r="K500" s="207">
        <f>VLOOKUP(J500,สรุปที่เข้าร่วม!B:D,3,0)</f>
        <v>6</v>
      </c>
      <c r="L500" s="207" t="s">
        <v>21</v>
      </c>
      <c r="M500" s="208">
        <f>VLOOKUP(F500,school!F:G,2,0)</f>
        <v>62</v>
      </c>
      <c r="N500" s="209" t="str">
        <f>VLOOKUP(F500,school!F:H,3,0)</f>
        <v>กลุ่ม 6</v>
      </c>
    </row>
    <row r="501" spans="1:14" s="210" customFormat="1" ht="39.950000000000003" customHeight="1" x14ac:dyDescent="0.6">
      <c r="A501" s="202">
        <f t="shared" si="8"/>
        <v>484</v>
      </c>
      <c r="B501" s="203" t="s">
        <v>507</v>
      </c>
      <c r="C501" s="241" t="s">
        <v>35</v>
      </c>
      <c r="D501" s="204" t="s">
        <v>37</v>
      </c>
      <c r="E501" s="242">
        <f>VLOOKUP(D501,สรุปที่เข้าร่วม!H:I,2,0)</f>
        <v>3</v>
      </c>
      <c r="F501" s="204" t="s">
        <v>1722</v>
      </c>
      <c r="G501" s="205"/>
      <c r="H501" s="245">
        <v>891231805</v>
      </c>
      <c r="I501" s="205"/>
      <c r="J501" s="207" t="s">
        <v>29</v>
      </c>
      <c r="K501" s="207">
        <f>VLOOKUP(J501,สรุปที่เข้าร่วม!B:D,3,0)</f>
        <v>6</v>
      </c>
      <c r="L501" s="207" t="s">
        <v>21</v>
      </c>
      <c r="M501" s="208">
        <f>VLOOKUP(F501,school!F:G,2,0)</f>
        <v>62</v>
      </c>
      <c r="N501" s="209" t="str">
        <f>VLOOKUP(F501,school!F:H,3,0)</f>
        <v>กลุ่ม 6</v>
      </c>
    </row>
    <row r="502" spans="1:14" s="210" customFormat="1" ht="39.950000000000003" customHeight="1" x14ac:dyDescent="0.6">
      <c r="A502" s="202">
        <f t="shared" si="8"/>
        <v>485</v>
      </c>
      <c r="B502" s="203" t="s">
        <v>511</v>
      </c>
      <c r="C502" s="241" t="s">
        <v>35</v>
      </c>
      <c r="D502" s="204" t="s">
        <v>37</v>
      </c>
      <c r="E502" s="242">
        <f>VLOOKUP(D502,สรุปที่เข้าร่วม!H:I,2,0)</f>
        <v>3</v>
      </c>
      <c r="F502" s="204" t="s">
        <v>1722</v>
      </c>
      <c r="G502" s="205"/>
      <c r="H502" s="245">
        <v>898319489</v>
      </c>
      <c r="I502" s="205"/>
      <c r="J502" s="207" t="s">
        <v>29</v>
      </c>
      <c r="K502" s="207">
        <f>VLOOKUP(J502,สรุปที่เข้าร่วม!B:D,3,0)</f>
        <v>6</v>
      </c>
      <c r="L502" s="207" t="s">
        <v>21</v>
      </c>
      <c r="M502" s="208">
        <f>VLOOKUP(F502,school!F:G,2,0)</f>
        <v>62</v>
      </c>
      <c r="N502" s="209" t="str">
        <f>VLOOKUP(F502,school!F:H,3,0)</f>
        <v>กลุ่ม 6</v>
      </c>
    </row>
    <row r="503" spans="1:14" s="210" customFormat="1" ht="39.950000000000003" customHeight="1" x14ac:dyDescent="0.6">
      <c r="A503" s="202">
        <f t="shared" si="8"/>
        <v>486</v>
      </c>
      <c r="B503" s="203" t="s">
        <v>513</v>
      </c>
      <c r="C503" s="241" t="s">
        <v>35</v>
      </c>
      <c r="D503" s="204" t="s">
        <v>37</v>
      </c>
      <c r="E503" s="242">
        <f>VLOOKUP(D503,สรุปที่เข้าร่วม!H:I,2,0)</f>
        <v>3</v>
      </c>
      <c r="F503" s="204" t="s">
        <v>1722</v>
      </c>
      <c r="G503" s="205"/>
      <c r="H503" s="245">
        <v>824248680</v>
      </c>
      <c r="I503" s="205"/>
      <c r="J503" s="207" t="s">
        <v>29</v>
      </c>
      <c r="K503" s="207">
        <f>VLOOKUP(J503,สรุปที่เข้าร่วม!B:D,3,0)</f>
        <v>6</v>
      </c>
      <c r="L503" s="207" t="s">
        <v>21</v>
      </c>
      <c r="M503" s="208">
        <f>VLOOKUP(F503,school!F:G,2,0)</f>
        <v>62</v>
      </c>
      <c r="N503" s="209" t="str">
        <f>VLOOKUP(F503,school!F:H,3,0)</f>
        <v>กลุ่ม 6</v>
      </c>
    </row>
    <row r="504" spans="1:14" s="210" customFormat="1" ht="39.950000000000003" customHeight="1" x14ac:dyDescent="0.6">
      <c r="A504" s="202">
        <f t="shared" si="8"/>
        <v>487</v>
      </c>
      <c r="B504" s="203" t="s">
        <v>602</v>
      </c>
      <c r="C504" s="244"/>
      <c r="D504" s="204" t="s">
        <v>37</v>
      </c>
      <c r="E504" s="242">
        <f>VLOOKUP(D504,สรุปที่เข้าร่วม!H:I,2,0)</f>
        <v>3</v>
      </c>
      <c r="F504" s="204" t="s">
        <v>1725</v>
      </c>
      <c r="G504" s="205"/>
      <c r="H504" s="206" t="s">
        <v>603</v>
      </c>
      <c r="I504" s="205"/>
      <c r="J504" s="207" t="s">
        <v>29</v>
      </c>
      <c r="K504" s="207">
        <f>VLOOKUP(J504,สรุปที่เข้าร่วม!B:D,3,0)</f>
        <v>6</v>
      </c>
      <c r="L504" s="207" t="s">
        <v>21</v>
      </c>
      <c r="M504" s="208">
        <f>VLOOKUP(F504,school!F:G,2,0)</f>
        <v>63</v>
      </c>
      <c r="N504" s="209" t="str">
        <f>VLOOKUP(F504,school!F:H,3,0)</f>
        <v>กลุ่ม 6</v>
      </c>
    </row>
    <row r="505" spans="1:14" s="210" customFormat="1" ht="39.950000000000003" customHeight="1" x14ac:dyDescent="0.6">
      <c r="A505" s="202">
        <f t="shared" si="8"/>
        <v>488</v>
      </c>
      <c r="B505" s="203" t="s">
        <v>1793</v>
      </c>
      <c r="C505" s="244"/>
      <c r="D505" s="204" t="s">
        <v>37</v>
      </c>
      <c r="E505" s="242">
        <f>VLOOKUP(D505,สรุปที่เข้าร่วม!H:I,2,0)</f>
        <v>3</v>
      </c>
      <c r="F505" s="204" t="s">
        <v>1725</v>
      </c>
      <c r="G505" s="205"/>
      <c r="H505" s="206" t="s">
        <v>663</v>
      </c>
      <c r="I505" s="205"/>
      <c r="J505" s="207" t="s">
        <v>29</v>
      </c>
      <c r="K505" s="207">
        <f>VLOOKUP(J505,สรุปที่เข้าร่วม!B:D,3,0)</f>
        <v>6</v>
      </c>
      <c r="L505" s="207" t="s">
        <v>21</v>
      </c>
      <c r="M505" s="208">
        <f>VLOOKUP(F505,school!F:G,2,0)</f>
        <v>63</v>
      </c>
      <c r="N505" s="209" t="str">
        <f>VLOOKUP(F505,school!F:H,3,0)</f>
        <v>กลุ่ม 6</v>
      </c>
    </row>
    <row r="506" spans="1:14" s="210" customFormat="1" ht="39.950000000000003" customHeight="1" x14ac:dyDescent="0.6">
      <c r="A506" s="202">
        <f t="shared" si="8"/>
        <v>489</v>
      </c>
      <c r="B506" s="203" t="s">
        <v>703</v>
      </c>
      <c r="C506" s="244"/>
      <c r="D506" s="204" t="s">
        <v>37</v>
      </c>
      <c r="E506" s="242">
        <f>VLOOKUP(D506,สรุปที่เข้าร่วม!H:I,2,0)</f>
        <v>3</v>
      </c>
      <c r="F506" s="204" t="s">
        <v>1725</v>
      </c>
      <c r="G506" s="205"/>
      <c r="H506" s="206" t="s">
        <v>704</v>
      </c>
      <c r="I506" s="205"/>
      <c r="J506" s="207" t="s">
        <v>29</v>
      </c>
      <c r="K506" s="207">
        <f>VLOOKUP(J506,สรุปที่เข้าร่วม!B:D,3,0)</f>
        <v>6</v>
      </c>
      <c r="L506" s="207" t="s">
        <v>21</v>
      </c>
      <c r="M506" s="208">
        <f>VLOOKUP(F506,school!F:G,2,0)</f>
        <v>63</v>
      </c>
      <c r="N506" s="209" t="str">
        <f>VLOOKUP(F506,school!F:H,3,0)</f>
        <v>กลุ่ม 6</v>
      </c>
    </row>
    <row r="507" spans="1:14" s="210" customFormat="1" ht="30" customHeight="1" x14ac:dyDescent="0.6">
      <c r="A507" s="202">
        <f t="shared" si="8"/>
        <v>490</v>
      </c>
      <c r="B507" s="203" t="s">
        <v>728</v>
      </c>
      <c r="C507" s="244"/>
      <c r="D507" s="204" t="s">
        <v>37</v>
      </c>
      <c r="E507" s="242">
        <f>VLOOKUP(D507,สรุปที่เข้าร่วม!H:I,2,0)</f>
        <v>3</v>
      </c>
      <c r="F507" s="204" t="s">
        <v>1725</v>
      </c>
      <c r="G507" s="205"/>
      <c r="H507" s="206" t="s">
        <v>729</v>
      </c>
      <c r="I507" s="205"/>
      <c r="J507" s="207" t="s">
        <v>29</v>
      </c>
      <c r="K507" s="207">
        <f>VLOOKUP(J507,สรุปที่เข้าร่วม!B:D,3,0)</f>
        <v>6</v>
      </c>
      <c r="L507" s="207" t="s">
        <v>21</v>
      </c>
      <c r="M507" s="208">
        <f>VLOOKUP(F507,school!F:G,2,0)</f>
        <v>63</v>
      </c>
      <c r="N507" s="209" t="str">
        <f>VLOOKUP(F507,school!F:H,3,0)</f>
        <v>กลุ่ม 6</v>
      </c>
    </row>
    <row r="508" spans="1:14" s="210" customFormat="1" ht="39.950000000000003" customHeight="1" x14ac:dyDescent="0.6">
      <c r="A508" s="202">
        <f t="shared" si="8"/>
        <v>491</v>
      </c>
      <c r="B508" s="203" t="s">
        <v>884</v>
      </c>
      <c r="C508" s="244"/>
      <c r="D508" s="204" t="s">
        <v>37</v>
      </c>
      <c r="E508" s="242">
        <f>VLOOKUP(D508,สรุปที่เข้าร่วม!H:I,2,0)</f>
        <v>3</v>
      </c>
      <c r="F508" s="204" t="s">
        <v>1728</v>
      </c>
      <c r="G508" s="205"/>
      <c r="H508" s="206" t="s">
        <v>885</v>
      </c>
      <c r="I508" s="205"/>
      <c r="J508" s="207" t="s">
        <v>29</v>
      </c>
      <c r="K508" s="207">
        <f>VLOOKUP(J508,สรุปที่เข้าร่วม!B:D,3,0)</f>
        <v>6</v>
      </c>
      <c r="L508" s="207" t="s">
        <v>21</v>
      </c>
      <c r="M508" s="208">
        <f>VLOOKUP(F508,school!F:G,2,0)</f>
        <v>64</v>
      </c>
      <c r="N508" s="209" t="str">
        <f>VLOOKUP(F508,school!F:H,3,0)</f>
        <v>กลุ่ม 6</v>
      </c>
    </row>
    <row r="509" spans="1:14" s="210" customFormat="1" ht="39.950000000000003" customHeight="1" x14ac:dyDescent="0.6">
      <c r="A509" s="202">
        <f t="shared" si="8"/>
        <v>492</v>
      </c>
      <c r="B509" s="203" t="s">
        <v>903</v>
      </c>
      <c r="C509" s="244"/>
      <c r="D509" s="204" t="s">
        <v>37</v>
      </c>
      <c r="E509" s="242">
        <f>VLOOKUP(D509,สรุปที่เข้าร่วม!H:I,2,0)</f>
        <v>3</v>
      </c>
      <c r="F509" s="204" t="s">
        <v>1728</v>
      </c>
      <c r="G509" s="205"/>
      <c r="H509" s="206" t="s">
        <v>904</v>
      </c>
      <c r="I509" s="205"/>
      <c r="J509" s="207" t="s">
        <v>29</v>
      </c>
      <c r="K509" s="207">
        <f>VLOOKUP(J509,สรุปที่เข้าร่วม!B:D,3,0)</f>
        <v>6</v>
      </c>
      <c r="L509" s="207" t="s">
        <v>21</v>
      </c>
      <c r="M509" s="208">
        <f>VLOOKUP(F509,school!F:G,2,0)</f>
        <v>64</v>
      </c>
      <c r="N509" s="209" t="str">
        <f>VLOOKUP(F509,school!F:H,3,0)</f>
        <v>กลุ่ม 6</v>
      </c>
    </row>
    <row r="510" spans="1:14" s="210" customFormat="1" ht="39.950000000000003" customHeight="1" x14ac:dyDescent="0.6">
      <c r="A510" s="202">
        <f t="shared" si="8"/>
        <v>493</v>
      </c>
      <c r="B510" s="203" t="s">
        <v>913</v>
      </c>
      <c r="C510" s="244"/>
      <c r="D510" s="204" t="s">
        <v>37</v>
      </c>
      <c r="E510" s="242">
        <f>VLOOKUP(D510,สรุปที่เข้าร่วม!H:I,2,0)</f>
        <v>3</v>
      </c>
      <c r="F510" s="204" t="s">
        <v>1728</v>
      </c>
      <c r="G510" s="205"/>
      <c r="H510" s="206" t="s">
        <v>914</v>
      </c>
      <c r="I510" s="205"/>
      <c r="J510" s="207" t="s">
        <v>29</v>
      </c>
      <c r="K510" s="207">
        <f>VLOOKUP(J510,สรุปที่เข้าร่วม!B:D,3,0)</f>
        <v>6</v>
      </c>
      <c r="L510" s="207" t="s">
        <v>21</v>
      </c>
      <c r="M510" s="208">
        <f>VLOOKUP(F510,school!F:G,2,0)</f>
        <v>64</v>
      </c>
      <c r="N510" s="209" t="str">
        <f>VLOOKUP(F510,school!F:H,3,0)</f>
        <v>กลุ่ม 6</v>
      </c>
    </row>
    <row r="511" spans="1:14" s="210" customFormat="1" ht="39.950000000000003" customHeight="1" x14ac:dyDescent="0.6">
      <c r="A511" s="202">
        <f t="shared" si="8"/>
        <v>494</v>
      </c>
      <c r="B511" s="203" t="s">
        <v>1026</v>
      </c>
      <c r="C511" s="241"/>
      <c r="D511" s="204" t="s">
        <v>37</v>
      </c>
      <c r="E511" s="242">
        <f>VLOOKUP(D511,สรุปที่เข้าร่วม!H:I,2,0)</f>
        <v>3</v>
      </c>
      <c r="F511" s="204" t="s">
        <v>1728</v>
      </c>
      <c r="G511" s="205"/>
      <c r="H511" s="206" t="s">
        <v>1027</v>
      </c>
      <c r="I511" s="205"/>
      <c r="J511" s="207" t="s">
        <v>29</v>
      </c>
      <c r="K511" s="207">
        <f>VLOOKUP(J511,สรุปที่เข้าร่วม!B:D,3,0)</f>
        <v>6</v>
      </c>
      <c r="L511" s="207" t="s">
        <v>21</v>
      </c>
      <c r="M511" s="208">
        <f>VLOOKUP(F511,school!F:G,2,0)</f>
        <v>64</v>
      </c>
      <c r="N511" s="209" t="str">
        <f>VLOOKUP(F511,school!F:H,3,0)</f>
        <v>กลุ่ม 6</v>
      </c>
    </row>
    <row r="512" spans="1:14" s="210" customFormat="1" ht="39.950000000000003" customHeight="1" x14ac:dyDescent="0.2">
      <c r="A512" s="202">
        <f t="shared" si="8"/>
        <v>495</v>
      </c>
      <c r="B512" s="203" t="s">
        <v>1842</v>
      </c>
      <c r="C512" s="246"/>
      <c r="D512" s="204" t="s">
        <v>37</v>
      </c>
      <c r="E512" s="205"/>
      <c r="F512" s="90" t="s">
        <v>1736</v>
      </c>
      <c r="G512" s="205"/>
      <c r="H512" s="206" t="s">
        <v>1844</v>
      </c>
      <c r="I512" s="205"/>
      <c r="J512" s="207" t="s">
        <v>29</v>
      </c>
      <c r="K512" s="207">
        <f>VLOOKUP(J512,สรุปที่เข้าร่วม!B:D,3,0)</f>
        <v>6</v>
      </c>
      <c r="L512" s="207" t="s">
        <v>21</v>
      </c>
      <c r="M512" s="208">
        <f>VLOOKUP(F512,school!F:G,2,0)</f>
        <v>67</v>
      </c>
      <c r="N512" s="209" t="str">
        <f>VLOOKUP(F512,school!F:H,3,0)</f>
        <v>กลุ่ม 6</v>
      </c>
    </row>
    <row r="513" spans="1:14" s="210" customFormat="1" ht="39.950000000000003" customHeight="1" x14ac:dyDescent="0.6">
      <c r="A513" s="202">
        <f t="shared" si="8"/>
        <v>496</v>
      </c>
      <c r="B513" s="203" t="s">
        <v>922</v>
      </c>
      <c r="C513" s="244"/>
      <c r="D513" s="204" t="s">
        <v>37</v>
      </c>
      <c r="E513" s="242">
        <f>VLOOKUP(D513,สรุปที่เข้าร่วม!H:I,2,0)</f>
        <v>3</v>
      </c>
      <c r="F513" s="204" t="s">
        <v>1728</v>
      </c>
      <c r="G513" s="205"/>
      <c r="H513" s="206" t="s">
        <v>923</v>
      </c>
      <c r="I513" s="205"/>
      <c r="J513" s="207" t="s">
        <v>29</v>
      </c>
      <c r="K513" s="207">
        <f>VLOOKUP(J513,สรุปที่เข้าร่วม!B:D,3,0)</f>
        <v>6</v>
      </c>
      <c r="L513" s="207" t="s">
        <v>21</v>
      </c>
      <c r="M513" s="208">
        <f>VLOOKUP(F513,school!F:G,2,0)</f>
        <v>64</v>
      </c>
      <c r="N513" s="209" t="str">
        <f>VLOOKUP(F513,school!F:H,3,0)</f>
        <v>กลุ่ม 6</v>
      </c>
    </row>
    <row r="514" spans="1:14" s="101" customFormat="1" ht="30" x14ac:dyDescent="0.65">
      <c r="A514" s="151"/>
      <c r="B514" s="152" t="s">
        <v>20</v>
      </c>
      <c r="C514" s="139"/>
      <c r="D514" s="153"/>
      <c r="E514" s="141"/>
      <c r="F514" s="170" t="str">
        <f>"จำนวนทั้งหมด   "&amp;COUNTIF(J:J,B514)&amp;"    ราย"</f>
        <v>จำนวนทั้งหมด   32    ราย</v>
      </c>
      <c r="G514" s="142"/>
      <c r="H514" s="143"/>
      <c r="I514" s="154"/>
      <c r="J514" s="169"/>
      <c r="K514" s="169"/>
      <c r="L514" s="169"/>
      <c r="M514" s="172"/>
      <c r="N514" s="166" t="e">
        <f>VLOOKUP(F514,school!F:H,3,0)</f>
        <v>#N/A</v>
      </c>
    </row>
    <row r="515" spans="1:14" s="50" customFormat="1" ht="32.25" x14ac:dyDescent="0.7">
      <c r="A515" s="145"/>
      <c r="B515" s="156" t="str">
        <f>"เข้าร่วม   "&amp;COUNTIFS(J:J,B514,L:L,"ประสงค์เข้าร่วมพิธีฯ")&amp;"    ราย"</f>
        <v>เข้าร่วม   32    ราย</v>
      </c>
      <c r="C515" s="146"/>
      <c r="D515" s="155"/>
      <c r="E515" s="147"/>
      <c r="F515" s="171"/>
      <c r="G515" s="148"/>
      <c r="H515" s="149"/>
      <c r="I515" s="150"/>
      <c r="J515" s="168"/>
      <c r="K515" s="168"/>
      <c r="L515" s="168"/>
      <c r="M515" s="168"/>
      <c r="N515" s="166" t="e">
        <f>VLOOKUP(F515,school!F:H,3,0)</f>
        <v>#N/A</v>
      </c>
    </row>
    <row r="516" spans="1:14" s="210" customFormat="1" ht="30" customHeight="1" x14ac:dyDescent="0.6">
      <c r="A516" s="202">
        <f>A513+1</f>
        <v>497</v>
      </c>
      <c r="B516" s="203" t="s">
        <v>207</v>
      </c>
      <c r="C516" s="241" t="s">
        <v>35</v>
      </c>
      <c r="D516" s="204" t="s">
        <v>13</v>
      </c>
      <c r="E516" s="242">
        <f>VLOOKUP(D516,สรุปที่เข้าร่วม!H:I,2,0)</f>
        <v>1</v>
      </c>
      <c r="F516" s="204" t="s">
        <v>1603</v>
      </c>
      <c r="G516" s="205"/>
      <c r="H516" s="206" t="s">
        <v>208</v>
      </c>
      <c r="I516" s="205"/>
      <c r="J516" s="207" t="s">
        <v>20</v>
      </c>
      <c r="K516" s="207">
        <f>VLOOKUP(J516,สรุปที่เข้าร่วม!B:D,3,0)</f>
        <v>7</v>
      </c>
      <c r="L516" s="207" t="s">
        <v>21</v>
      </c>
      <c r="M516" s="208">
        <f>VLOOKUP(F516,school!F:G,2,0)</f>
        <v>21</v>
      </c>
      <c r="N516" s="209" t="str">
        <f>VLOOKUP(F516,school!F:H,3,0)</f>
        <v>กลุ่ม 2</v>
      </c>
    </row>
    <row r="517" spans="1:14" s="210" customFormat="1" ht="30" customHeight="1" x14ac:dyDescent="0.6">
      <c r="A517" s="202">
        <f t="shared" ref="A517:A546" si="9">A516+1</f>
        <v>498</v>
      </c>
      <c r="B517" s="203" t="s">
        <v>49</v>
      </c>
      <c r="C517" s="244"/>
      <c r="D517" s="204" t="s">
        <v>13</v>
      </c>
      <c r="E517" s="242">
        <f>VLOOKUP(D517,สรุปที่เข้าร่วม!H:I,2,0)</f>
        <v>1</v>
      </c>
      <c r="F517" s="204" t="s">
        <v>1645</v>
      </c>
      <c r="G517" s="205"/>
      <c r="H517" s="206" t="s">
        <v>50</v>
      </c>
      <c r="I517" s="205" t="s">
        <v>1859</v>
      </c>
      <c r="J517" s="207" t="s">
        <v>20</v>
      </c>
      <c r="K517" s="207">
        <f>VLOOKUP(J517,สรุปที่เข้าร่วม!B:D,3,0)</f>
        <v>7</v>
      </c>
      <c r="L517" s="207" t="s">
        <v>21</v>
      </c>
      <c r="M517" s="208">
        <f>VLOOKUP(F517,school!F:G,2,0)</f>
        <v>35</v>
      </c>
      <c r="N517" s="209" t="str">
        <f>VLOOKUP(F517,school!F:H,3,0)</f>
        <v>กลุ่ม 3</v>
      </c>
    </row>
    <row r="518" spans="1:14" s="210" customFormat="1" ht="30" customHeight="1" x14ac:dyDescent="0.6">
      <c r="A518" s="202">
        <f t="shared" si="9"/>
        <v>499</v>
      </c>
      <c r="B518" s="203" t="s">
        <v>1223</v>
      </c>
      <c r="C518" s="244"/>
      <c r="D518" s="204" t="s">
        <v>13</v>
      </c>
      <c r="E518" s="242">
        <f>VLOOKUP(D518,สรุปที่เข้าร่วม!H:I,2,0)</f>
        <v>1</v>
      </c>
      <c r="F518" s="204" t="s">
        <v>1674</v>
      </c>
      <c r="G518" s="205"/>
      <c r="H518" s="206" t="s">
        <v>1224</v>
      </c>
      <c r="I518" s="205"/>
      <c r="J518" s="207" t="s">
        <v>20</v>
      </c>
      <c r="K518" s="207">
        <f>VLOOKUP(J518,สรุปที่เข้าร่วม!B:D,3,0)</f>
        <v>7</v>
      </c>
      <c r="L518" s="207" t="s">
        <v>21</v>
      </c>
      <c r="M518" s="208">
        <f>VLOOKUP(F518,school!F:G,2,0)</f>
        <v>45</v>
      </c>
      <c r="N518" s="209" t="str">
        <f>VLOOKUP(F518,school!F:H,3,0)</f>
        <v>กลุ่ม 4</v>
      </c>
    </row>
    <row r="519" spans="1:14" s="210" customFormat="1" ht="30" customHeight="1" x14ac:dyDescent="0.6">
      <c r="A519" s="202">
        <f t="shared" si="9"/>
        <v>500</v>
      </c>
      <c r="B519" s="203" t="s">
        <v>1244</v>
      </c>
      <c r="C519" s="244"/>
      <c r="D519" s="204" t="s">
        <v>13</v>
      </c>
      <c r="E519" s="242">
        <f>VLOOKUP(D519,สรุปที่เข้าร่วม!H:I,2,0)</f>
        <v>1</v>
      </c>
      <c r="F519" s="204" t="s">
        <v>1677</v>
      </c>
      <c r="G519" s="205"/>
      <c r="H519" s="206" t="s">
        <v>1245</v>
      </c>
      <c r="I519" s="205"/>
      <c r="J519" s="207" t="s">
        <v>20</v>
      </c>
      <c r="K519" s="207">
        <f>VLOOKUP(J519,สรุปที่เข้าร่วม!B:D,3,0)</f>
        <v>7</v>
      </c>
      <c r="L519" s="207" t="s">
        <v>21</v>
      </c>
      <c r="M519" s="208">
        <f>VLOOKUP(F519,school!F:G,2,0)</f>
        <v>46</v>
      </c>
      <c r="N519" s="209" t="str">
        <f>VLOOKUP(F519,school!F:H,3,0)</f>
        <v>กลุ่ม 4</v>
      </c>
    </row>
    <row r="520" spans="1:14" s="210" customFormat="1" ht="30" customHeight="1" x14ac:dyDescent="0.6">
      <c r="A520" s="202">
        <f t="shared" si="9"/>
        <v>501</v>
      </c>
      <c r="B520" s="203" t="s">
        <v>321</v>
      </c>
      <c r="C520" s="244"/>
      <c r="D520" s="204" t="s">
        <v>13</v>
      </c>
      <c r="E520" s="242">
        <f>VLOOKUP(D520,สรุปที่เข้าร่วม!H:I,2,0)</f>
        <v>1</v>
      </c>
      <c r="F520" s="204" t="s">
        <v>1688</v>
      </c>
      <c r="G520" s="205"/>
      <c r="H520" s="245">
        <v>999514316</v>
      </c>
      <c r="I520" s="205"/>
      <c r="J520" s="207" t="s">
        <v>20</v>
      </c>
      <c r="K520" s="207">
        <f>VLOOKUP(J520,สรุปที่เข้าร่วม!B:D,3,0)</f>
        <v>7</v>
      </c>
      <c r="L520" s="207" t="s">
        <v>21</v>
      </c>
      <c r="M520" s="208">
        <f>VLOOKUP(F520,school!F:G,2,0)</f>
        <v>50</v>
      </c>
      <c r="N520" s="209" t="str">
        <f>VLOOKUP(F520,school!F:H,3,0)</f>
        <v>กลุ่ม 5</v>
      </c>
    </row>
    <row r="521" spans="1:14" s="210" customFormat="1" ht="30" customHeight="1" x14ac:dyDescent="0.6">
      <c r="A521" s="202">
        <f t="shared" si="9"/>
        <v>502</v>
      </c>
      <c r="B521" s="203" t="s">
        <v>1764</v>
      </c>
      <c r="C521" s="244"/>
      <c r="D521" s="204" t="s">
        <v>13</v>
      </c>
      <c r="E521" s="242">
        <f>VLOOKUP(D521,สรุปที่เข้าร่วม!H:I,2,0)</f>
        <v>1</v>
      </c>
      <c r="F521" s="204" t="s">
        <v>1696</v>
      </c>
      <c r="G521" s="205"/>
      <c r="H521" s="206" t="s">
        <v>477</v>
      </c>
      <c r="I521" s="205"/>
      <c r="J521" s="207" t="s">
        <v>20</v>
      </c>
      <c r="K521" s="207">
        <f>VLOOKUP(J521,สรุปที่เข้าร่วม!B:D,3,0)</f>
        <v>7</v>
      </c>
      <c r="L521" s="207" t="s">
        <v>21</v>
      </c>
      <c r="M521" s="208">
        <f>VLOOKUP(F521,school!F:G,2,0)</f>
        <v>53</v>
      </c>
      <c r="N521" s="209" t="str">
        <f>VLOOKUP(F521,school!F:H,3,0)</f>
        <v>กลุ่ม 5</v>
      </c>
    </row>
    <row r="522" spans="1:14" s="210" customFormat="1" ht="30" customHeight="1" x14ac:dyDescent="0.6">
      <c r="A522" s="202">
        <f t="shared" si="9"/>
        <v>503</v>
      </c>
      <c r="B522" s="203" t="s">
        <v>1217</v>
      </c>
      <c r="C522" s="241" t="s">
        <v>35</v>
      </c>
      <c r="D522" s="204" t="s">
        <v>13</v>
      </c>
      <c r="E522" s="242">
        <f>VLOOKUP(D522,สรุปที่เข้าร่วม!H:I,2,0)</f>
        <v>1</v>
      </c>
      <c r="F522" s="204" t="s">
        <v>1860</v>
      </c>
      <c r="G522" s="205"/>
      <c r="H522" s="206" t="s">
        <v>1218</v>
      </c>
      <c r="I522" s="205"/>
      <c r="J522" s="207" t="s">
        <v>20</v>
      </c>
      <c r="K522" s="207">
        <f>VLOOKUP(J522,สรุปที่เข้าร่วม!B:D,3,0)</f>
        <v>7</v>
      </c>
      <c r="L522" s="207" t="s">
        <v>21</v>
      </c>
      <c r="M522" s="208">
        <v>0</v>
      </c>
      <c r="N522" s="209" t="e">
        <f>VLOOKUP(F522,school!F:H,3,0)</f>
        <v>#N/A</v>
      </c>
    </row>
    <row r="523" spans="1:14" s="210" customFormat="1" ht="30" customHeight="1" x14ac:dyDescent="0.6">
      <c r="A523" s="202">
        <f t="shared" si="9"/>
        <v>504</v>
      </c>
      <c r="B523" s="203" t="s">
        <v>404</v>
      </c>
      <c r="C523" s="244"/>
      <c r="D523" s="204" t="s">
        <v>24</v>
      </c>
      <c r="E523" s="242">
        <f>VLOOKUP(D523,สรุปที่เข้าร่วม!H:I,2,0)</f>
        <v>2</v>
      </c>
      <c r="F523" s="204" t="s">
        <v>1548</v>
      </c>
      <c r="G523" s="205"/>
      <c r="H523" s="206" t="s">
        <v>405</v>
      </c>
      <c r="I523" s="205"/>
      <c r="J523" s="207" t="s">
        <v>20</v>
      </c>
      <c r="K523" s="207">
        <f>VLOOKUP(J523,สรุปที่เข้าร่วม!B:D,3,0)</f>
        <v>7</v>
      </c>
      <c r="L523" s="207" t="s">
        <v>21</v>
      </c>
      <c r="M523" s="208">
        <f>VLOOKUP(F523,school!F:G,2,0)</f>
        <v>2</v>
      </c>
      <c r="N523" s="209" t="str">
        <f>VLOOKUP(F523,school!F:H,3,0)</f>
        <v>กลุ่ม 1</v>
      </c>
    </row>
    <row r="524" spans="1:14" s="210" customFormat="1" ht="30" customHeight="1" x14ac:dyDescent="0.6">
      <c r="A524" s="202">
        <f t="shared" si="9"/>
        <v>505</v>
      </c>
      <c r="B524" s="203" t="s">
        <v>710</v>
      </c>
      <c r="C524" s="244"/>
      <c r="D524" s="204" t="s">
        <v>24</v>
      </c>
      <c r="E524" s="242">
        <f>VLOOKUP(D524,สรุปที่เข้าร่วม!H:I,2,0)</f>
        <v>2</v>
      </c>
      <c r="F524" s="204" t="s">
        <v>1554</v>
      </c>
      <c r="G524" s="205"/>
      <c r="H524" s="206" t="s">
        <v>711</v>
      </c>
      <c r="I524" s="205"/>
      <c r="J524" s="207" t="s">
        <v>20</v>
      </c>
      <c r="K524" s="207">
        <f>VLOOKUP(J524,สรุปที่เข้าร่วม!B:D,3,0)</f>
        <v>7</v>
      </c>
      <c r="L524" s="207" t="s">
        <v>21</v>
      </c>
      <c r="M524" s="208">
        <f>VLOOKUP(F524,school!F:G,2,0)</f>
        <v>4</v>
      </c>
      <c r="N524" s="209" t="str">
        <f>VLOOKUP(F524,school!F:H,3,0)</f>
        <v>กลุ่ม 1</v>
      </c>
    </row>
    <row r="525" spans="1:14" s="210" customFormat="1" ht="30" customHeight="1" x14ac:dyDescent="0.6">
      <c r="A525" s="202">
        <f t="shared" si="9"/>
        <v>506</v>
      </c>
      <c r="B525" s="203" t="s">
        <v>1206</v>
      </c>
      <c r="C525" s="241" t="s">
        <v>1207</v>
      </c>
      <c r="D525" s="204" t="s">
        <v>24</v>
      </c>
      <c r="E525" s="242">
        <f>VLOOKUP(D525,สรุปที่เข้าร่วม!H:I,2,0)</f>
        <v>2</v>
      </c>
      <c r="F525" s="204" t="s">
        <v>1666</v>
      </c>
      <c r="G525" s="205"/>
      <c r="H525" s="206" t="s">
        <v>1208</v>
      </c>
      <c r="I525" s="205"/>
      <c r="J525" s="207" t="s">
        <v>20</v>
      </c>
      <c r="K525" s="207">
        <f>VLOOKUP(J525,สรุปที่เข้าร่วม!B:D,3,0)</f>
        <v>7</v>
      </c>
      <c r="L525" s="207" t="s">
        <v>21</v>
      </c>
      <c r="M525" s="208">
        <f>VLOOKUP(F525,school!F:G,2,0)</f>
        <v>42</v>
      </c>
      <c r="N525" s="209" t="str">
        <f>VLOOKUP(F525,school!F:H,3,0)</f>
        <v>กลุ่ม 4</v>
      </c>
    </row>
    <row r="526" spans="1:14" s="210" customFormat="1" ht="30" customHeight="1" x14ac:dyDescent="0.6">
      <c r="A526" s="202">
        <f t="shared" si="9"/>
        <v>507</v>
      </c>
      <c r="B526" s="203" t="s">
        <v>707</v>
      </c>
      <c r="C526" s="244"/>
      <c r="D526" s="204" t="s">
        <v>24</v>
      </c>
      <c r="E526" s="242">
        <f>VLOOKUP(D526,สรุปที่เข้าร่วม!H:I,2,0)</f>
        <v>2</v>
      </c>
      <c r="F526" s="204" t="s">
        <v>1685</v>
      </c>
      <c r="G526" s="205"/>
      <c r="H526" s="245">
        <v>929532961</v>
      </c>
      <c r="I526" s="205"/>
      <c r="J526" s="207" t="s">
        <v>20</v>
      </c>
      <c r="K526" s="207">
        <f>VLOOKUP(J526,สรุปที่เข้าร่วม!B:D,3,0)</f>
        <v>7</v>
      </c>
      <c r="L526" s="207" t="s">
        <v>21</v>
      </c>
      <c r="M526" s="208">
        <f>VLOOKUP(F526,school!F:G,2,0)</f>
        <v>49</v>
      </c>
      <c r="N526" s="209" t="str">
        <f>VLOOKUP(F526,school!F:H,3,0)</f>
        <v>กลุ่ม 5</v>
      </c>
    </row>
    <row r="527" spans="1:14" s="210" customFormat="1" ht="30" customHeight="1" x14ac:dyDescent="0.6">
      <c r="A527" s="202">
        <f t="shared" si="9"/>
        <v>508</v>
      </c>
      <c r="B527" s="203" t="s">
        <v>341</v>
      </c>
      <c r="C527" s="241" t="s">
        <v>341</v>
      </c>
      <c r="D527" s="204" t="s">
        <v>24</v>
      </c>
      <c r="E527" s="242">
        <f>VLOOKUP(D527,สรุปที่เข้าร่วม!H:I,2,0)</f>
        <v>2</v>
      </c>
      <c r="F527" s="204" t="s">
        <v>1690</v>
      </c>
      <c r="G527" s="205"/>
      <c r="H527" s="206" t="s">
        <v>342</v>
      </c>
      <c r="I527" s="205"/>
      <c r="J527" s="207" t="s">
        <v>20</v>
      </c>
      <c r="K527" s="207">
        <f>VLOOKUP(J527,สรุปที่เข้าร่วม!B:D,3,0)</f>
        <v>7</v>
      </c>
      <c r="L527" s="207" t="s">
        <v>21</v>
      </c>
      <c r="M527" s="208">
        <f>VLOOKUP(F527,school!F:G,2,0)</f>
        <v>51</v>
      </c>
      <c r="N527" s="209" t="str">
        <f>VLOOKUP(F527,school!F:H,3,0)</f>
        <v>กลุ่ม 5</v>
      </c>
    </row>
    <row r="528" spans="1:14" s="210" customFormat="1" ht="30" customHeight="1" x14ac:dyDescent="0.6">
      <c r="A528" s="202">
        <f t="shared" si="9"/>
        <v>509</v>
      </c>
      <c r="B528" s="203" t="s">
        <v>418</v>
      </c>
      <c r="C528" s="244"/>
      <c r="D528" s="204" t="s">
        <v>37</v>
      </c>
      <c r="E528" s="242">
        <f>VLOOKUP(D528,สรุปที่เข้าร่วม!H:I,2,0)</f>
        <v>3</v>
      </c>
      <c r="F528" s="204" t="s">
        <v>1548</v>
      </c>
      <c r="G528" s="205"/>
      <c r="H528" s="206" t="s">
        <v>419</v>
      </c>
      <c r="I528" s="205"/>
      <c r="J528" s="207" t="s">
        <v>20</v>
      </c>
      <c r="K528" s="207">
        <f>VLOOKUP(J528,สรุปที่เข้าร่วม!B:D,3,0)</f>
        <v>7</v>
      </c>
      <c r="L528" s="207" t="s">
        <v>21</v>
      </c>
      <c r="M528" s="208">
        <f>VLOOKUP(F528,school!F:G,2,0)</f>
        <v>2</v>
      </c>
      <c r="N528" s="209" t="str">
        <f>VLOOKUP(F528,school!F:H,3,0)</f>
        <v>กลุ่ม 1</v>
      </c>
    </row>
    <row r="529" spans="1:14" s="210" customFormat="1" ht="30" customHeight="1" x14ac:dyDescent="0.6">
      <c r="A529" s="202">
        <f t="shared" si="9"/>
        <v>510</v>
      </c>
      <c r="B529" s="203" t="s">
        <v>420</v>
      </c>
      <c r="C529" s="244"/>
      <c r="D529" s="204" t="s">
        <v>37</v>
      </c>
      <c r="E529" s="242">
        <f>VLOOKUP(D529,สรุปที่เข้าร่วม!H:I,2,0)</f>
        <v>3</v>
      </c>
      <c r="F529" s="204" t="s">
        <v>1548</v>
      </c>
      <c r="G529" s="205"/>
      <c r="H529" s="206" t="s">
        <v>421</v>
      </c>
      <c r="I529" s="205"/>
      <c r="J529" s="207" t="s">
        <v>20</v>
      </c>
      <c r="K529" s="207">
        <f>VLOOKUP(J529,สรุปที่เข้าร่วม!B:D,3,0)</f>
        <v>7</v>
      </c>
      <c r="L529" s="207" t="s">
        <v>21</v>
      </c>
      <c r="M529" s="208">
        <f>VLOOKUP(F529,school!F:G,2,0)</f>
        <v>2</v>
      </c>
      <c r="N529" s="209" t="str">
        <f>VLOOKUP(F529,school!F:H,3,0)</f>
        <v>กลุ่ม 1</v>
      </c>
    </row>
    <row r="530" spans="1:14" s="210" customFormat="1" ht="30" customHeight="1" x14ac:dyDescent="0.6">
      <c r="A530" s="202">
        <f t="shared" si="9"/>
        <v>511</v>
      </c>
      <c r="B530" s="203" t="s">
        <v>226</v>
      </c>
      <c r="C530" s="244"/>
      <c r="D530" s="204" t="s">
        <v>37</v>
      </c>
      <c r="E530" s="242">
        <f>VLOOKUP(D530,สรุปที่เข้าร่วม!H:I,2,0)</f>
        <v>3</v>
      </c>
      <c r="F530" s="204" t="s">
        <v>1557</v>
      </c>
      <c r="G530" s="205"/>
      <c r="H530" s="206" t="s">
        <v>227</v>
      </c>
      <c r="I530" s="205"/>
      <c r="J530" s="207" t="s">
        <v>20</v>
      </c>
      <c r="K530" s="207">
        <f>VLOOKUP(J530,สรุปที่เข้าร่วม!B:D,3,0)</f>
        <v>7</v>
      </c>
      <c r="L530" s="207" t="s">
        <v>21</v>
      </c>
      <c r="M530" s="208">
        <f>VLOOKUP(F530,school!F:G,2,0)</f>
        <v>5</v>
      </c>
      <c r="N530" s="209" t="str">
        <f>VLOOKUP(F530,school!F:H,3,0)</f>
        <v>กลุ่ม 1</v>
      </c>
    </row>
    <row r="531" spans="1:14" s="210" customFormat="1" ht="30" customHeight="1" x14ac:dyDescent="0.6">
      <c r="A531" s="202">
        <f t="shared" si="9"/>
        <v>512</v>
      </c>
      <c r="B531" s="203" t="s">
        <v>685</v>
      </c>
      <c r="C531" s="244"/>
      <c r="D531" s="204" t="s">
        <v>37</v>
      </c>
      <c r="E531" s="242">
        <f>VLOOKUP(D531,สรุปที่เข้าร่วม!H:I,2,0)</f>
        <v>3</v>
      </c>
      <c r="F531" s="204" t="s">
        <v>1559</v>
      </c>
      <c r="G531" s="205"/>
      <c r="H531" s="206" t="s">
        <v>686</v>
      </c>
      <c r="I531" s="205"/>
      <c r="J531" s="207" t="s">
        <v>20</v>
      </c>
      <c r="K531" s="207">
        <f>VLOOKUP(J531,สรุปที่เข้าร่วม!B:D,3,0)</f>
        <v>7</v>
      </c>
      <c r="L531" s="207" t="s">
        <v>21</v>
      </c>
      <c r="M531" s="208">
        <f>VLOOKUP(F531,school!F:G,2,0)</f>
        <v>6</v>
      </c>
      <c r="N531" s="209" t="str">
        <f>VLOOKUP(F531,school!F:H,3,0)</f>
        <v>กลุ่ม 1</v>
      </c>
    </row>
    <row r="532" spans="1:14" s="210" customFormat="1" ht="30" customHeight="1" x14ac:dyDescent="0.6">
      <c r="A532" s="202">
        <f t="shared" si="9"/>
        <v>513</v>
      </c>
      <c r="B532" s="203" t="s">
        <v>692</v>
      </c>
      <c r="C532" s="244"/>
      <c r="D532" s="204" t="s">
        <v>37</v>
      </c>
      <c r="E532" s="242">
        <f>VLOOKUP(D532,สรุปที่เข้าร่วม!H:I,2,0)</f>
        <v>3</v>
      </c>
      <c r="F532" s="204" t="s">
        <v>1559</v>
      </c>
      <c r="G532" s="205"/>
      <c r="H532" s="206" t="s">
        <v>693</v>
      </c>
      <c r="I532" s="205"/>
      <c r="J532" s="207" t="s">
        <v>20</v>
      </c>
      <c r="K532" s="207">
        <f>VLOOKUP(J532,สรุปที่เข้าร่วม!B:D,3,0)</f>
        <v>7</v>
      </c>
      <c r="L532" s="207" t="s">
        <v>21</v>
      </c>
      <c r="M532" s="208">
        <f>VLOOKUP(F532,school!F:G,2,0)</f>
        <v>6</v>
      </c>
      <c r="N532" s="209" t="str">
        <f>VLOOKUP(F532,school!F:H,3,0)</f>
        <v>กลุ่ม 1</v>
      </c>
    </row>
    <row r="533" spans="1:14" s="210" customFormat="1" ht="30" customHeight="1" x14ac:dyDescent="0.6">
      <c r="A533" s="202">
        <f t="shared" si="9"/>
        <v>514</v>
      </c>
      <c r="B533" s="203" t="s">
        <v>343</v>
      </c>
      <c r="C533" s="244"/>
      <c r="D533" s="204" t="s">
        <v>37</v>
      </c>
      <c r="E533" s="242">
        <f>VLOOKUP(D533,สรุปที่เข้าร่วม!H:I,2,0)</f>
        <v>3</v>
      </c>
      <c r="F533" s="204" t="s">
        <v>1594</v>
      </c>
      <c r="G533" s="205"/>
      <c r="H533" s="206" t="s">
        <v>344</v>
      </c>
      <c r="I533" s="205"/>
      <c r="J533" s="207" t="s">
        <v>20</v>
      </c>
      <c r="K533" s="207">
        <f>VLOOKUP(J533,สรุปที่เข้าร่วม!B:D,3,0)</f>
        <v>7</v>
      </c>
      <c r="L533" s="207" t="s">
        <v>21</v>
      </c>
      <c r="M533" s="208">
        <f>VLOOKUP(F533,school!F:G,2,0)</f>
        <v>18</v>
      </c>
      <c r="N533" s="209" t="str">
        <f>VLOOKUP(F533,school!F:H,3,0)</f>
        <v>กลุ่ม 2</v>
      </c>
    </row>
    <row r="534" spans="1:14" s="210" customFormat="1" ht="30" customHeight="1" x14ac:dyDescent="0.6">
      <c r="A534" s="202">
        <f t="shared" si="9"/>
        <v>515</v>
      </c>
      <c r="B534" s="203" t="s">
        <v>153</v>
      </c>
      <c r="C534" s="241" t="s">
        <v>35</v>
      </c>
      <c r="D534" s="204" t="s">
        <v>37</v>
      </c>
      <c r="E534" s="242">
        <f>VLOOKUP(D534,สรุปที่เข้าร่วม!H:I,2,0)</f>
        <v>3</v>
      </c>
      <c r="F534" s="204" t="s">
        <v>1603</v>
      </c>
      <c r="G534" s="205"/>
      <c r="H534" s="206" t="s">
        <v>154</v>
      </c>
      <c r="I534" s="205"/>
      <c r="J534" s="207" t="s">
        <v>20</v>
      </c>
      <c r="K534" s="207">
        <f>VLOOKUP(J534,สรุปที่เข้าร่วม!B:D,3,0)</f>
        <v>7</v>
      </c>
      <c r="L534" s="207" t="s">
        <v>21</v>
      </c>
      <c r="M534" s="208">
        <f>VLOOKUP(F534,school!F:G,2,0)</f>
        <v>21</v>
      </c>
      <c r="N534" s="209" t="str">
        <f>VLOOKUP(F534,school!F:H,3,0)</f>
        <v>กลุ่ม 2</v>
      </c>
    </row>
    <row r="535" spans="1:14" s="210" customFormat="1" ht="30" customHeight="1" x14ac:dyDescent="0.6">
      <c r="A535" s="202">
        <f t="shared" si="9"/>
        <v>516</v>
      </c>
      <c r="B535" s="203" t="s">
        <v>161</v>
      </c>
      <c r="C535" s="241" t="s">
        <v>162</v>
      </c>
      <c r="D535" s="204" t="s">
        <v>37</v>
      </c>
      <c r="E535" s="242">
        <f>VLOOKUP(D535,สรุปที่เข้าร่วม!H:I,2,0)</f>
        <v>3</v>
      </c>
      <c r="F535" s="204" t="s">
        <v>1630</v>
      </c>
      <c r="G535" s="205"/>
      <c r="H535" s="206" t="s">
        <v>163</v>
      </c>
      <c r="I535" s="205"/>
      <c r="J535" s="207" t="s">
        <v>20</v>
      </c>
      <c r="K535" s="207">
        <f>VLOOKUP(J535,สรุปที่เข้าร่วม!B:D,3,0)</f>
        <v>7</v>
      </c>
      <c r="L535" s="207" t="s">
        <v>21</v>
      </c>
      <c r="M535" s="208">
        <f>VLOOKUP(F535,school!F:G,2,0)</f>
        <v>30</v>
      </c>
      <c r="N535" s="209" t="str">
        <f>VLOOKUP(F535,school!F:H,3,0)</f>
        <v>กลุ่ม 3</v>
      </c>
    </row>
    <row r="536" spans="1:14" s="210" customFormat="1" ht="30" customHeight="1" x14ac:dyDescent="0.6">
      <c r="A536" s="202">
        <f t="shared" si="9"/>
        <v>517</v>
      </c>
      <c r="B536" s="203" t="s">
        <v>1114</v>
      </c>
      <c r="C536" s="244"/>
      <c r="D536" s="204" t="s">
        <v>37</v>
      </c>
      <c r="E536" s="242">
        <f>VLOOKUP(D536,สรุปที่เข้าร่วม!H:I,2,0)</f>
        <v>3</v>
      </c>
      <c r="F536" s="204" t="s">
        <v>1639</v>
      </c>
      <c r="G536" s="205"/>
      <c r="H536" s="206" t="s">
        <v>1115</v>
      </c>
      <c r="I536" s="205"/>
      <c r="J536" s="207" t="s">
        <v>20</v>
      </c>
      <c r="K536" s="207">
        <f>VLOOKUP(J536,สรุปที่เข้าร่วม!B:D,3,0)</f>
        <v>7</v>
      </c>
      <c r="L536" s="207" t="s">
        <v>21</v>
      </c>
      <c r="M536" s="208">
        <f>VLOOKUP(F536,school!F:G,2,0)</f>
        <v>33</v>
      </c>
      <c r="N536" s="209" t="str">
        <f>VLOOKUP(F536,school!F:H,3,0)</f>
        <v>กลุ่ม 3</v>
      </c>
    </row>
    <row r="537" spans="1:14" s="210" customFormat="1" ht="30" customHeight="1" x14ac:dyDescent="0.6">
      <c r="A537" s="202">
        <f t="shared" si="9"/>
        <v>518</v>
      </c>
      <c r="B537" s="203" t="s">
        <v>275</v>
      </c>
      <c r="C537" s="244"/>
      <c r="D537" s="204" t="s">
        <v>37</v>
      </c>
      <c r="E537" s="242">
        <f>VLOOKUP(D537,สรุปที่เข้าร่วม!H:I,2,0)</f>
        <v>3</v>
      </c>
      <c r="F537" s="204" t="s">
        <v>1666</v>
      </c>
      <c r="G537" s="205"/>
      <c r="H537" s="206" t="s">
        <v>276</v>
      </c>
      <c r="I537" s="205"/>
      <c r="J537" s="207" t="s">
        <v>20</v>
      </c>
      <c r="K537" s="207">
        <f>VLOOKUP(J537,สรุปที่เข้าร่วม!B:D,3,0)</f>
        <v>7</v>
      </c>
      <c r="L537" s="207" t="s">
        <v>21</v>
      </c>
      <c r="M537" s="208">
        <f>VLOOKUP(F537,school!F:G,2,0)</f>
        <v>42</v>
      </c>
      <c r="N537" s="209" t="str">
        <f>VLOOKUP(F537,school!F:H,3,0)</f>
        <v>กลุ่ม 4</v>
      </c>
    </row>
    <row r="538" spans="1:14" s="210" customFormat="1" ht="30" customHeight="1" x14ac:dyDescent="0.6">
      <c r="A538" s="202">
        <f t="shared" si="9"/>
        <v>519</v>
      </c>
      <c r="B538" s="203" t="s">
        <v>281</v>
      </c>
      <c r="C538" s="244"/>
      <c r="D538" s="204" t="s">
        <v>37</v>
      </c>
      <c r="E538" s="242">
        <f>VLOOKUP(D538,สรุปที่เข้าร่วม!H:I,2,0)</f>
        <v>3</v>
      </c>
      <c r="F538" s="204" t="s">
        <v>1666</v>
      </c>
      <c r="G538" s="205"/>
      <c r="H538" s="245">
        <v>878173417</v>
      </c>
      <c r="I538" s="205"/>
      <c r="J538" s="207" t="s">
        <v>20</v>
      </c>
      <c r="K538" s="207">
        <f>VLOOKUP(J538,สรุปที่เข้าร่วม!B:D,3,0)</f>
        <v>7</v>
      </c>
      <c r="L538" s="207" t="s">
        <v>21</v>
      </c>
      <c r="M538" s="208">
        <f>VLOOKUP(F538,school!F:G,2,0)</f>
        <v>42</v>
      </c>
      <c r="N538" s="209" t="str">
        <f>VLOOKUP(F538,school!F:H,3,0)</f>
        <v>กลุ่ม 4</v>
      </c>
    </row>
    <row r="539" spans="1:14" s="210" customFormat="1" ht="30" customHeight="1" x14ac:dyDescent="0.6">
      <c r="A539" s="202">
        <f t="shared" si="9"/>
        <v>520</v>
      </c>
      <c r="B539" s="203" t="s">
        <v>1765</v>
      </c>
      <c r="C539" s="244"/>
      <c r="D539" s="204" t="s">
        <v>37</v>
      </c>
      <c r="E539" s="242">
        <f>VLOOKUP(D539,สรุปที่เข้าร่วม!H:I,2,0)</f>
        <v>3</v>
      </c>
      <c r="F539" s="204" t="s">
        <v>1674</v>
      </c>
      <c r="G539" s="205"/>
      <c r="H539" s="206" t="s">
        <v>1329</v>
      </c>
      <c r="I539" s="205"/>
      <c r="J539" s="207" t="s">
        <v>20</v>
      </c>
      <c r="K539" s="207">
        <f>VLOOKUP(J539,สรุปที่เข้าร่วม!B:D,3,0)</f>
        <v>7</v>
      </c>
      <c r="L539" s="207" t="s">
        <v>21</v>
      </c>
      <c r="M539" s="208">
        <f>VLOOKUP(F539,school!F:G,2,0)</f>
        <v>45</v>
      </c>
      <c r="N539" s="209" t="str">
        <f>VLOOKUP(F539,school!F:H,3,0)</f>
        <v>กลุ่ม 4</v>
      </c>
    </row>
    <row r="540" spans="1:14" s="210" customFormat="1" ht="30" customHeight="1" x14ac:dyDescent="0.6">
      <c r="A540" s="202">
        <f t="shared" si="9"/>
        <v>521</v>
      </c>
      <c r="B540" s="203" t="s">
        <v>1412</v>
      </c>
      <c r="C540" s="241" t="s">
        <v>1413</v>
      </c>
      <c r="D540" s="204" t="s">
        <v>37</v>
      </c>
      <c r="E540" s="242">
        <f>VLOOKUP(D540,สรุปที่เข้าร่วม!H:I,2,0)</f>
        <v>3</v>
      </c>
      <c r="F540" s="204" t="s">
        <v>1674</v>
      </c>
      <c r="G540" s="205"/>
      <c r="H540" s="206" t="s">
        <v>1414</v>
      </c>
      <c r="I540" s="205"/>
      <c r="J540" s="207" t="s">
        <v>20</v>
      </c>
      <c r="K540" s="207">
        <f>VLOOKUP(J540,สรุปที่เข้าร่วม!B:D,3,0)</f>
        <v>7</v>
      </c>
      <c r="L540" s="207" t="s">
        <v>21</v>
      </c>
      <c r="M540" s="208">
        <f>VLOOKUP(F540,school!F:G,2,0)</f>
        <v>45</v>
      </c>
      <c r="N540" s="209" t="str">
        <f>VLOOKUP(F540,school!F:H,3,0)</f>
        <v>กลุ่ม 4</v>
      </c>
    </row>
    <row r="541" spans="1:14" s="210" customFormat="1" ht="30" customHeight="1" x14ac:dyDescent="0.6">
      <c r="A541" s="202">
        <f t="shared" si="9"/>
        <v>522</v>
      </c>
      <c r="B541" s="203" t="s">
        <v>744</v>
      </c>
      <c r="C541" s="244"/>
      <c r="D541" s="204" t="s">
        <v>37</v>
      </c>
      <c r="E541" s="242">
        <f>VLOOKUP(D541,สรุปที่เข้าร่วม!H:I,2,0)</f>
        <v>3</v>
      </c>
      <c r="F541" s="204" t="s">
        <v>1682</v>
      </c>
      <c r="G541" s="205"/>
      <c r="H541" s="206" t="s">
        <v>745</v>
      </c>
      <c r="I541" s="205"/>
      <c r="J541" s="207" t="s">
        <v>20</v>
      </c>
      <c r="K541" s="207">
        <f>VLOOKUP(J541,สรุปที่เข้าร่วม!B:D,3,0)</f>
        <v>7</v>
      </c>
      <c r="L541" s="207" t="s">
        <v>21</v>
      </c>
      <c r="M541" s="208">
        <f>VLOOKUP(F541,school!F:G,2,0)</f>
        <v>48</v>
      </c>
      <c r="N541" s="209" t="str">
        <f>VLOOKUP(F541,school!F:H,3,0)</f>
        <v>กลุ่ม 5</v>
      </c>
    </row>
    <row r="542" spans="1:14" s="210" customFormat="1" ht="30" customHeight="1" x14ac:dyDescent="0.6">
      <c r="A542" s="202">
        <f t="shared" si="9"/>
        <v>523</v>
      </c>
      <c r="B542" s="203" t="s">
        <v>472</v>
      </c>
      <c r="C542" s="244"/>
      <c r="D542" s="204" t="s">
        <v>37</v>
      </c>
      <c r="E542" s="242">
        <f>VLOOKUP(D542,สรุปที่เข้าร่วม!H:I,2,0)</f>
        <v>3</v>
      </c>
      <c r="F542" s="204" t="s">
        <v>1690</v>
      </c>
      <c r="G542" s="205"/>
      <c r="H542" s="206" t="s">
        <v>473</v>
      </c>
      <c r="I542" s="205"/>
      <c r="J542" s="207" t="s">
        <v>20</v>
      </c>
      <c r="K542" s="207">
        <f>VLOOKUP(J542,สรุปที่เข้าร่วม!B:D,3,0)</f>
        <v>7</v>
      </c>
      <c r="L542" s="207" t="s">
        <v>21</v>
      </c>
      <c r="M542" s="208">
        <f>VLOOKUP(F542,school!F:G,2,0)</f>
        <v>51</v>
      </c>
      <c r="N542" s="209" t="str">
        <f>VLOOKUP(F542,school!F:H,3,0)</f>
        <v>กลุ่ม 5</v>
      </c>
    </row>
    <row r="543" spans="1:14" s="210" customFormat="1" ht="30" customHeight="1" x14ac:dyDescent="0.6">
      <c r="A543" s="202">
        <f t="shared" si="9"/>
        <v>524</v>
      </c>
      <c r="B543" s="203" t="s">
        <v>1810</v>
      </c>
      <c r="C543" s="241" t="s">
        <v>348</v>
      </c>
      <c r="D543" s="204" t="s">
        <v>37</v>
      </c>
      <c r="E543" s="242">
        <f>VLOOKUP(D543,สรุปที่เข้าร่วม!H:I,2,0)</f>
        <v>3</v>
      </c>
      <c r="F543" s="204" t="s">
        <v>1705</v>
      </c>
      <c r="G543" s="205"/>
      <c r="H543" s="206" t="s">
        <v>349</v>
      </c>
      <c r="I543" s="205"/>
      <c r="J543" s="207" t="s">
        <v>20</v>
      </c>
      <c r="K543" s="207">
        <f>VLOOKUP(J543,สรุปที่เข้าร่วม!B:D,3,0)</f>
        <v>7</v>
      </c>
      <c r="L543" s="207" t="s">
        <v>21</v>
      </c>
      <c r="M543" s="208">
        <f>VLOOKUP(F543,school!F:G,2,0)</f>
        <v>56</v>
      </c>
      <c r="N543" s="209" t="str">
        <f>VLOOKUP(F543,school!F:H,3,0)</f>
        <v>กลุ่ม 5</v>
      </c>
    </row>
    <row r="544" spans="1:14" s="210" customFormat="1" ht="30" customHeight="1" x14ac:dyDescent="0.6">
      <c r="A544" s="202">
        <f t="shared" si="9"/>
        <v>525</v>
      </c>
      <c r="B544" s="203" t="s">
        <v>889</v>
      </c>
      <c r="C544" s="244"/>
      <c r="D544" s="204" t="s">
        <v>37</v>
      </c>
      <c r="E544" s="242">
        <f>VLOOKUP(D544,สรุปที่เข้าร่วม!H:I,2,0)</f>
        <v>3</v>
      </c>
      <c r="F544" s="204" t="s">
        <v>1717</v>
      </c>
      <c r="G544" s="205"/>
      <c r="H544" s="206" t="s">
        <v>890</v>
      </c>
      <c r="I544" s="205"/>
      <c r="J544" s="207" t="s">
        <v>20</v>
      </c>
      <c r="K544" s="207">
        <f>VLOOKUP(J544,สรุปที่เข้าร่วม!B:D,3,0)</f>
        <v>7</v>
      </c>
      <c r="L544" s="207" t="s">
        <v>21</v>
      </c>
      <c r="M544" s="208">
        <f>VLOOKUP(F544,school!F:G,2,0)</f>
        <v>60</v>
      </c>
      <c r="N544" s="209" t="str">
        <f>VLOOKUP(F544,school!F:H,3,0)</f>
        <v>กลุ่ม 6</v>
      </c>
    </row>
    <row r="545" spans="1:14" s="210" customFormat="1" ht="30" customHeight="1" x14ac:dyDescent="0.6">
      <c r="A545" s="202">
        <f t="shared" si="9"/>
        <v>526</v>
      </c>
      <c r="B545" s="203" t="s">
        <v>1974</v>
      </c>
      <c r="C545" s="244"/>
      <c r="D545" s="204" t="s">
        <v>37</v>
      </c>
      <c r="E545" s="242"/>
      <c r="F545" s="204" t="s">
        <v>1728</v>
      </c>
      <c r="G545" s="205"/>
      <c r="H545" s="206"/>
      <c r="I545" s="205"/>
      <c r="J545" s="207" t="s">
        <v>20</v>
      </c>
      <c r="K545" s="207">
        <f>VLOOKUP(J545,สรุปที่เข้าร่วม!B:D,3,0)</f>
        <v>7</v>
      </c>
      <c r="L545" s="207" t="s">
        <v>21</v>
      </c>
      <c r="M545" s="208">
        <f>VLOOKUP(F545,school!F:G,2,0)</f>
        <v>64</v>
      </c>
      <c r="N545" s="209" t="str">
        <f>VLOOKUP(F545,school!F:H,3,0)</f>
        <v>กลุ่ม 6</v>
      </c>
    </row>
    <row r="546" spans="1:14" s="210" customFormat="1" ht="30" customHeight="1" x14ac:dyDescent="0.6">
      <c r="A546" s="202">
        <f t="shared" si="9"/>
        <v>527</v>
      </c>
      <c r="B546" s="203" t="s">
        <v>919</v>
      </c>
      <c r="C546" s="241" t="s">
        <v>920</v>
      </c>
      <c r="D546" s="204" t="s">
        <v>37</v>
      </c>
      <c r="E546" s="242">
        <f>VLOOKUP(D546,สรุปที่เข้าร่วม!H:I,2,0)</f>
        <v>3</v>
      </c>
      <c r="F546" s="204" t="s">
        <v>1728</v>
      </c>
      <c r="G546" s="205"/>
      <c r="H546" s="206" t="s">
        <v>921</v>
      </c>
      <c r="I546" s="205"/>
      <c r="J546" s="207" t="s">
        <v>20</v>
      </c>
      <c r="K546" s="207">
        <f>VLOOKUP(J546,สรุปที่เข้าร่วม!B:D,3,0)</f>
        <v>7</v>
      </c>
      <c r="L546" s="207" t="s">
        <v>21</v>
      </c>
      <c r="M546" s="208">
        <f>VLOOKUP(F546,school!F:G,2,0)</f>
        <v>64</v>
      </c>
      <c r="N546" s="209" t="str">
        <f>VLOOKUP(F546,school!F:H,3,0)</f>
        <v>กลุ่ม 6</v>
      </c>
    </row>
    <row r="547" spans="1:14" s="50" customFormat="1" ht="30" x14ac:dyDescent="0.65">
      <c r="A547" s="137"/>
      <c r="B547" s="138" t="s">
        <v>41</v>
      </c>
      <c r="C547" s="271"/>
      <c r="D547" s="140"/>
      <c r="E547" s="159"/>
      <c r="F547" s="170" t="str">
        <f>"จำนวนทั้งหมด   "&amp;COUNTIF(J:J,B547)&amp;"    ราย"</f>
        <v>จำนวนทั้งหมด   112    ราย</v>
      </c>
      <c r="G547" s="142"/>
      <c r="H547" s="143"/>
      <c r="I547" s="144"/>
      <c r="J547" s="168"/>
      <c r="K547" s="168"/>
      <c r="L547" s="168"/>
      <c r="M547" s="272"/>
      <c r="N547" s="273" t="e">
        <f>VLOOKUP(F547,school!F:H,3,0)</f>
        <v>#N/A</v>
      </c>
    </row>
    <row r="548" spans="1:14" s="50" customFormat="1" ht="32.25" x14ac:dyDescent="0.7">
      <c r="A548" s="145"/>
      <c r="B548" s="156" t="str">
        <f>"เข้าร่วม   "&amp;COUNTIFS(J:J,B547,L:L,"ประสงค์เข้าร่วมพิธีฯ")&amp;"    ราย"</f>
        <v>เข้าร่วม   112    ราย</v>
      </c>
      <c r="C548" s="274"/>
      <c r="D548" s="155"/>
      <c r="E548" s="275"/>
      <c r="F548" s="171"/>
      <c r="G548" s="148"/>
      <c r="H548" s="149"/>
      <c r="I548" s="150"/>
      <c r="J548" s="168"/>
      <c r="K548" s="168"/>
      <c r="L548" s="168"/>
      <c r="M548" s="168"/>
      <c r="N548" s="273" t="e">
        <f>VLOOKUP(F548,school!F:H,3,0)</f>
        <v>#N/A</v>
      </c>
    </row>
    <row r="549" spans="1:14" s="210" customFormat="1" ht="30" customHeight="1" x14ac:dyDescent="0.6">
      <c r="A549" s="202">
        <f>A546+1</f>
        <v>528</v>
      </c>
      <c r="B549" s="203" t="s">
        <v>1312</v>
      </c>
      <c r="C549" s="241" t="s">
        <v>35</v>
      </c>
      <c r="D549" s="204" t="s">
        <v>13</v>
      </c>
      <c r="E549" s="242">
        <f>VLOOKUP(D549,สรุปที่เข้าร่วม!H:I,2,0)</f>
        <v>1</v>
      </c>
      <c r="F549" s="204" t="s">
        <v>1657</v>
      </c>
      <c r="G549" s="205"/>
      <c r="H549" s="245">
        <v>817750436</v>
      </c>
      <c r="I549" s="205"/>
      <c r="J549" s="207" t="s">
        <v>41</v>
      </c>
      <c r="K549" s="207">
        <f>VLOOKUP(J549,สรุปที่เข้าร่วม!B:D,3,0)</f>
        <v>8</v>
      </c>
      <c r="L549" s="207" t="s">
        <v>21</v>
      </c>
      <c r="M549" s="208">
        <f>VLOOKUP(F549,school!F:G,2,0)</f>
        <v>39</v>
      </c>
      <c r="N549" s="209" t="str">
        <f>VLOOKUP(F549,school!F:H,3,0)</f>
        <v>กลุ่ม 4</v>
      </c>
    </row>
    <row r="550" spans="1:14" s="210" customFormat="1" ht="30" customHeight="1" x14ac:dyDescent="0.6">
      <c r="A550" s="202">
        <f>A549+1</f>
        <v>529</v>
      </c>
      <c r="B550" s="203" t="s">
        <v>293</v>
      </c>
      <c r="C550" s="241" t="s">
        <v>643</v>
      </c>
      <c r="D550" s="204" t="s">
        <v>24</v>
      </c>
      <c r="E550" s="242">
        <f>VLOOKUP(D550,สรุปที่เข้าร่วม!H:I,2,0)</f>
        <v>2</v>
      </c>
      <c r="F550" s="204" t="s">
        <v>1545</v>
      </c>
      <c r="G550" s="205"/>
      <c r="H550" s="206" t="s">
        <v>294</v>
      </c>
      <c r="I550" s="205"/>
      <c r="J550" s="207" t="s">
        <v>41</v>
      </c>
      <c r="K550" s="207">
        <f>VLOOKUP(J550,สรุปที่เข้าร่วม!B:D,3,0)</f>
        <v>8</v>
      </c>
      <c r="L550" s="207" t="s">
        <v>21</v>
      </c>
      <c r="M550" s="208">
        <f>VLOOKUP(F550,school!F:G,2,0)</f>
        <v>1</v>
      </c>
      <c r="N550" s="209" t="str">
        <f>VLOOKUP(F550,school!F:H,3,0)</f>
        <v>กลุ่ม 1</v>
      </c>
    </row>
    <row r="551" spans="1:14" s="210" customFormat="1" ht="30" customHeight="1" x14ac:dyDescent="0.6">
      <c r="A551" s="202">
        <f t="shared" ref="A551:A614" si="10">A550+1</f>
        <v>530</v>
      </c>
      <c r="B551" s="203" t="s">
        <v>1923</v>
      </c>
      <c r="C551" s="244"/>
      <c r="D551" s="204" t="s">
        <v>24</v>
      </c>
      <c r="E551" s="242"/>
      <c r="F551" s="204" t="s">
        <v>1618</v>
      </c>
      <c r="G551" s="205"/>
      <c r="H551" s="206"/>
      <c r="I551" s="205"/>
      <c r="J551" s="207" t="s">
        <v>41</v>
      </c>
      <c r="K551" s="207">
        <f>VLOOKUP(J551,สรุปที่เข้าร่วม!B:D,3,0)</f>
        <v>8</v>
      </c>
      <c r="L551" s="207" t="s">
        <v>21</v>
      </c>
      <c r="M551" s="208">
        <f>VLOOKUP(F551,school!F:G,2,0)</f>
        <v>26</v>
      </c>
      <c r="N551" s="209" t="str">
        <f>VLOOKUP(F551,school!F:H,3,0)</f>
        <v>กลุ่ม 3</v>
      </c>
    </row>
    <row r="552" spans="1:14" s="210" customFormat="1" ht="30" customHeight="1" x14ac:dyDescent="0.6">
      <c r="A552" s="202">
        <f t="shared" si="10"/>
        <v>531</v>
      </c>
      <c r="B552" s="203" t="s">
        <v>720</v>
      </c>
      <c r="C552" s="244"/>
      <c r="D552" s="204" t="s">
        <v>24</v>
      </c>
      <c r="E552" s="242">
        <f>VLOOKUP(D552,สรุปที่เข้าร่วม!H:I,2,0)</f>
        <v>2</v>
      </c>
      <c r="F552" s="204" t="s">
        <v>1663</v>
      </c>
      <c r="G552" s="205"/>
      <c r="H552" s="206" t="s">
        <v>721</v>
      </c>
      <c r="I552" s="205"/>
      <c r="J552" s="207" t="s">
        <v>41</v>
      </c>
      <c r="K552" s="207">
        <f>VLOOKUP(J552,สรุปที่เข้าร่วม!B:D,3,0)</f>
        <v>8</v>
      </c>
      <c r="L552" s="207" t="s">
        <v>21</v>
      </c>
      <c r="M552" s="208">
        <f>VLOOKUP(F552,school!F:G,2,0)</f>
        <v>41</v>
      </c>
      <c r="N552" s="209" t="str">
        <f>VLOOKUP(F552,school!F:H,3,0)</f>
        <v>กลุ่ม 4</v>
      </c>
    </row>
    <row r="553" spans="1:14" s="210" customFormat="1" ht="30" customHeight="1" x14ac:dyDescent="0.6">
      <c r="A553" s="202">
        <f t="shared" si="10"/>
        <v>532</v>
      </c>
      <c r="B553" s="203" t="s">
        <v>1201</v>
      </c>
      <c r="C553" s="244"/>
      <c r="D553" s="204" t="s">
        <v>24</v>
      </c>
      <c r="E553" s="242">
        <f>VLOOKUP(D553,สรุปที่เข้าร่วม!H:I,2,0)</f>
        <v>2</v>
      </c>
      <c r="F553" s="204" t="s">
        <v>1666</v>
      </c>
      <c r="G553" s="205"/>
      <c r="H553" s="206" t="s">
        <v>1202</v>
      </c>
      <c r="I553" s="205"/>
      <c r="J553" s="207" t="s">
        <v>41</v>
      </c>
      <c r="K553" s="207">
        <f>VLOOKUP(J553,สรุปที่เข้าร่วม!B:D,3,0)</f>
        <v>8</v>
      </c>
      <c r="L553" s="207" t="s">
        <v>21</v>
      </c>
      <c r="M553" s="208">
        <f>VLOOKUP(F553,school!F:G,2,0)</f>
        <v>42</v>
      </c>
      <c r="N553" s="209" t="str">
        <f>VLOOKUP(F553,school!F:H,3,0)</f>
        <v>กลุ่ม 4</v>
      </c>
    </row>
    <row r="554" spans="1:14" s="210" customFormat="1" ht="30" customHeight="1" x14ac:dyDescent="0.6">
      <c r="A554" s="202">
        <f t="shared" si="10"/>
        <v>533</v>
      </c>
      <c r="B554" s="203" t="s">
        <v>1493</v>
      </c>
      <c r="C554" s="244"/>
      <c r="D554" s="204" t="s">
        <v>24</v>
      </c>
      <c r="E554" s="242">
        <f>VLOOKUP(D554,สรุปที่เข้าร่วม!H:I,2,0)</f>
        <v>2</v>
      </c>
      <c r="F554" s="204" t="s">
        <v>1680</v>
      </c>
      <c r="G554" s="205"/>
      <c r="H554" s="245">
        <v>646195362</v>
      </c>
      <c r="I554" s="205" t="s">
        <v>1859</v>
      </c>
      <c r="J554" s="207" t="s">
        <v>41</v>
      </c>
      <c r="K554" s="207">
        <f>VLOOKUP(J554,สรุปที่เข้าร่วม!B:D,3,0)</f>
        <v>8</v>
      </c>
      <c r="L554" s="207" t="s">
        <v>21</v>
      </c>
      <c r="M554" s="208">
        <f>VLOOKUP(F554,school!F:G,2,0)</f>
        <v>47</v>
      </c>
      <c r="N554" s="209" t="str">
        <f>VLOOKUP(F554,school!F:H,3,0)</f>
        <v>กลุ่ม 5</v>
      </c>
    </row>
    <row r="555" spans="1:14" s="210" customFormat="1" ht="30" customHeight="1" x14ac:dyDescent="0.6">
      <c r="A555" s="202">
        <f t="shared" si="10"/>
        <v>534</v>
      </c>
      <c r="B555" s="203" t="s">
        <v>331</v>
      </c>
      <c r="C555" s="244"/>
      <c r="D555" s="204" t="s">
        <v>24</v>
      </c>
      <c r="E555" s="242">
        <f>VLOOKUP(D555,สรุปที่เข้าร่วม!H:I,2,0)</f>
        <v>2</v>
      </c>
      <c r="F555" s="204" t="s">
        <v>1693</v>
      </c>
      <c r="G555" s="205"/>
      <c r="H555" s="206" t="s">
        <v>332</v>
      </c>
      <c r="I555" s="205"/>
      <c r="J555" s="207" t="s">
        <v>41</v>
      </c>
      <c r="K555" s="207">
        <f>VLOOKUP(J555,สรุปที่เข้าร่วม!B:D,3,0)</f>
        <v>8</v>
      </c>
      <c r="L555" s="207" t="s">
        <v>21</v>
      </c>
      <c r="M555" s="208">
        <f>VLOOKUP(F555,school!F:G,2,0)</f>
        <v>52</v>
      </c>
      <c r="N555" s="209" t="str">
        <f>VLOOKUP(F555,school!F:H,3,0)</f>
        <v>กลุ่ม 5</v>
      </c>
    </row>
    <row r="556" spans="1:14" s="210" customFormat="1" ht="30" customHeight="1" x14ac:dyDescent="0.6">
      <c r="A556" s="202">
        <f t="shared" si="10"/>
        <v>535</v>
      </c>
      <c r="B556" s="203" t="s">
        <v>650</v>
      </c>
      <c r="C556" s="244"/>
      <c r="D556" s="204" t="s">
        <v>24</v>
      </c>
      <c r="E556" s="242">
        <f>VLOOKUP(D556,สรุปที่เข้าร่วม!H:I,2,0)</f>
        <v>2</v>
      </c>
      <c r="F556" s="204" t="s">
        <v>1696</v>
      </c>
      <c r="G556" s="205"/>
      <c r="H556" s="206" t="s">
        <v>651</v>
      </c>
      <c r="I556" s="205"/>
      <c r="J556" s="207" t="s">
        <v>41</v>
      </c>
      <c r="K556" s="207">
        <f>VLOOKUP(J556,สรุปที่เข้าร่วม!B:D,3,0)</f>
        <v>8</v>
      </c>
      <c r="L556" s="207" t="s">
        <v>21</v>
      </c>
      <c r="M556" s="208">
        <f>VLOOKUP(F556,school!F:G,2,0)</f>
        <v>53</v>
      </c>
      <c r="N556" s="209" t="str">
        <f>VLOOKUP(F556,school!F:H,3,0)</f>
        <v>กลุ่ม 5</v>
      </c>
    </row>
    <row r="557" spans="1:14" s="210" customFormat="1" ht="30" customHeight="1" x14ac:dyDescent="0.6">
      <c r="A557" s="202">
        <f t="shared" si="10"/>
        <v>536</v>
      </c>
      <c r="B557" s="203" t="s">
        <v>708</v>
      </c>
      <c r="C557" s="244"/>
      <c r="D557" s="204" t="s">
        <v>24</v>
      </c>
      <c r="E557" s="242">
        <f>VLOOKUP(D557,สรุปที่เข้าร่วม!H:I,2,0)</f>
        <v>2</v>
      </c>
      <c r="F557" s="204" t="s">
        <v>1722</v>
      </c>
      <c r="G557" s="205"/>
      <c r="H557" s="206" t="s">
        <v>709</v>
      </c>
      <c r="I557" s="205"/>
      <c r="J557" s="207" t="s">
        <v>41</v>
      </c>
      <c r="K557" s="207">
        <f>VLOOKUP(J557,สรุปที่เข้าร่วม!B:D,3,0)</f>
        <v>8</v>
      </c>
      <c r="L557" s="207" t="s">
        <v>21</v>
      </c>
      <c r="M557" s="208">
        <f>VLOOKUP(F557,school!F:G,2,0)</f>
        <v>62</v>
      </c>
      <c r="N557" s="209" t="str">
        <f>VLOOKUP(F557,school!F:H,3,0)</f>
        <v>กลุ่ม 6</v>
      </c>
    </row>
    <row r="558" spans="1:14" s="210" customFormat="1" ht="30" customHeight="1" x14ac:dyDescent="0.6">
      <c r="A558" s="202">
        <f t="shared" si="10"/>
        <v>537</v>
      </c>
      <c r="B558" s="203" t="s">
        <v>905</v>
      </c>
      <c r="C558" s="244"/>
      <c r="D558" s="204" t="s">
        <v>24</v>
      </c>
      <c r="E558" s="242">
        <f>VLOOKUP(D558,สรุปที่เข้าร่วม!H:I,2,0)</f>
        <v>2</v>
      </c>
      <c r="F558" s="204" t="s">
        <v>1728</v>
      </c>
      <c r="G558" s="205"/>
      <c r="H558" s="206" t="s">
        <v>906</v>
      </c>
      <c r="I558" s="205"/>
      <c r="J558" s="207" t="s">
        <v>41</v>
      </c>
      <c r="K558" s="207">
        <f>VLOOKUP(J558,สรุปที่เข้าร่วม!B:D,3,0)</f>
        <v>8</v>
      </c>
      <c r="L558" s="207" t="s">
        <v>21</v>
      </c>
      <c r="M558" s="208">
        <f>VLOOKUP(F558,school!F:G,2,0)</f>
        <v>64</v>
      </c>
      <c r="N558" s="209" t="str">
        <f>VLOOKUP(F558,school!F:H,3,0)</f>
        <v>กลุ่ม 6</v>
      </c>
    </row>
    <row r="559" spans="1:14" s="210" customFormat="1" ht="30" customHeight="1" x14ac:dyDescent="0.6">
      <c r="A559" s="202">
        <f t="shared" si="10"/>
        <v>538</v>
      </c>
      <c r="B559" s="203" t="s">
        <v>201</v>
      </c>
      <c r="C559" s="244"/>
      <c r="D559" s="204" t="s">
        <v>24</v>
      </c>
      <c r="E559" s="242">
        <f>VLOOKUP(D559,สรุปที่เข้าร่วม!H:I,2,0)</f>
        <v>2</v>
      </c>
      <c r="F559" s="204" t="s">
        <v>1731</v>
      </c>
      <c r="G559" s="205"/>
      <c r="H559" s="206" t="s">
        <v>202</v>
      </c>
      <c r="I559" s="205"/>
      <c r="J559" s="207" t="s">
        <v>41</v>
      </c>
      <c r="K559" s="207">
        <f>VLOOKUP(J559,สรุปที่เข้าร่วม!B:D,3,0)</f>
        <v>8</v>
      </c>
      <c r="L559" s="207" t="s">
        <v>21</v>
      </c>
      <c r="M559" s="208">
        <f>VLOOKUP(F559,school!F:G,2,0)</f>
        <v>65</v>
      </c>
      <c r="N559" s="209" t="str">
        <f>VLOOKUP(F559,school!F:H,3,0)</f>
        <v>กลุ่ม 6</v>
      </c>
    </row>
    <row r="560" spans="1:14" s="210" customFormat="1" ht="30" customHeight="1" x14ac:dyDescent="0.6">
      <c r="A560" s="202">
        <f t="shared" si="10"/>
        <v>539</v>
      </c>
      <c r="B560" s="203" t="s">
        <v>1794</v>
      </c>
      <c r="C560" s="244"/>
      <c r="D560" s="204" t="s">
        <v>37</v>
      </c>
      <c r="E560" s="242">
        <f>VLOOKUP(D560,สรุปที่เข้าร่วม!H:I,2,0)</f>
        <v>3</v>
      </c>
      <c r="F560" s="204" t="s">
        <v>1545</v>
      </c>
      <c r="G560" s="205"/>
      <c r="H560" s="206" t="s">
        <v>1416</v>
      </c>
      <c r="I560" s="205"/>
      <c r="J560" s="207" t="s">
        <v>41</v>
      </c>
      <c r="K560" s="207">
        <f>VLOOKUP(J560,สรุปที่เข้าร่วม!B:D,3,0)</f>
        <v>8</v>
      </c>
      <c r="L560" s="207" t="s">
        <v>21</v>
      </c>
      <c r="M560" s="208">
        <f>VLOOKUP(F560,school!F:G,2,0)</f>
        <v>1</v>
      </c>
      <c r="N560" s="209" t="str">
        <f>VLOOKUP(F560,school!F:H,3,0)</f>
        <v>กลุ่ม 1</v>
      </c>
    </row>
    <row r="561" spans="1:14" s="210" customFormat="1" ht="30" customHeight="1" x14ac:dyDescent="0.6">
      <c r="A561" s="202">
        <f t="shared" si="10"/>
        <v>540</v>
      </c>
      <c r="B561" s="203" t="s">
        <v>414</v>
      </c>
      <c r="C561" s="244"/>
      <c r="D561" s="204" t="s">
        <v>37</v>
      </c>
      <c r="E561" s="242">
        <f>VLOOKUP(D561,สรุปที่เข้าร่วม!H:I,2,0)</f>
        <v>3</v>
      </c>
      <c r="F561" s="204" t="s">
        <v>1548</v>
      </c>
      <c r="G561" s="205"/>
      <c r="H561" s="206" t="s">
        <v>415</v>
      </c>
      <c r="I561" s="205"/>
      <c r="J561" s="207" t="s">
        <v>41</v>
      </c>
      <c r="K561" s="207">
        <f>VLOOKUP(J561,สรุปที่เข้าร่วม!B:D,3,0)</f>
        <v>8</v>
      </c>
      <c r="L561" s="207" t="s">
        <v>21</v>
      </c>
      <c r="M561" s="208">
        <f>VLOOKUP(F561,school!F:G,2,0)</f>
        <v>2</v>
      </c>
      <c r="N561" s="209" t="str">
        <f>VLOOKUP(F561,school!F:H,3,0)</f>
        <v>กลุ่ม 1</v>
      </c>
    </row>
    <row r="562" spans="1:14" s="210" customFormat="1" ht="30" customHeight="1" x14ac:dyDescent="0.6">
      <c r="A562" s="202">
        <f t="shared" si="10"/>
        <v>541</v>
      </c>
      <c r="B562" s="203" t="s">
        <v>416</v>
      </c>
      <c r="C562" s="244"/>
      <c r="D562" s="204" t="s">
        <v>37</v>
      </c>
      <c r="E562" s="242">
        <f>VLOOKUP(D562,สรุปที่เข้าร่วม!H:I,2,0)</f>
        <v>3</v>
      </c>
      <c r="F562" s="204" t="s">
        <v>1548</v>
      </c>
      <c r="G562" s="205"/>
      <c r="H562" s="206" t="s">
        <v>417</v>
      </c>
      <c r="I562" s="205"/>
      <c r="J562" s="207" t="s">
        <v>41</v>
      </c>
      <c r="K562" s="207">
        <f>VLOOKUP(J562,สรุปที่เข้าร่วม!B:D,3,0)</f>
        <v>8</v>
      </c>
      <c r="L562" s="207" t="s">
        <v>21</v>
      </c>
      <c r="M562" s="208">
        <f>VLOOKUP(F562,school!F:G,2,0)</f>
        <v>2</v>
      </c>
      <c r="N562" s="209" t="str">
        <f>VLOOKUP(F562,school!F:H,3,0)</f>
        <v>กลุ่ม 1</v>
      </c>
    </row>
    <row r="563" spans="1:14" s="210" customFormat="1" ht="30" customHeight="1" x14ac:dyDescent="0.6">
      <c r="A563" s="202">
        <f t="shared" si="10"/>
        <v>542</v>
      </c>
      <c r="B563" s="203" t="s">
        <v>422</v>
      </c>
      <c r="C563" s="244"/>
      <c r="D563" s="204" t="s">
        <v>37</v>
      </c>
      <c r="E563" s="242">
        <f>VLOOKUP(D563,สรุปที่เข้าร่วม!H:I,2,0)</f>
        <v>3</v>
      </c>
      <c r="F563" s="204" t="s">
        <v>1548</v>
      </c>
      <c r="G563" s="205"/>
      <c r="H563" s="206" t="s">
        <v>423</v>
      </c>
      <c r="I563" s="205"/>
      <c r="J563" s="207" t="s">
        <v>41</v>
      </c>
      <c r="K563" s="207">
        <f>VLOOKUP(J563,สรุปที่เข้าร่วม!B:D,3,0)</f>
        <v>8</v>
      </c>
      <c r="L563" s="207" t="s">
        <v>21</v>
      </c>
      <c r="M563" s="208">
        <f>VLOOKUP(F563,school!F:G,2,0)</f>
        <v>2</v>
      </c>
      <c r="N563" s="209" t="str">
        <f>VLOOKUP(F563,school!F:H,3,0)</f>
        <v>กลุ่ม 1</v>
      </c>
    </row>
    <row r="564" spans="1:14" s="210" customFormat="1" ht="30" customHeight="1" x14ac:dyDescent="0.6">
      <c r="A564" s="202">
        <f t="shared" si="10"/>
        <v>543</v>
      </c>
      <c r="B564" s="203" t="s">
        <v>424</v>
      </c>
      <c r="C564" s="244"/>
      <c r="D564" s="204" t="s">
        <v>37</v>
      </c>
      <c r="E564" s="242">
        <f>VLOOKUP(D564,สรุปที่เข้าร่วม!H:I,2,0)</f>
        <v>3</v>
      </c>
      <c r="F564" s="204" t="s">
        <v>1548</v>
      </c>
      <c r="G564" s="205"/>
      <c r="H564" s="206" t="s">
        <v>425</v>
      </c>
      <c r="I564" s="205"/>
      <c r="J564" s="207" t="s">
        <v>41</v>
      </c>
      <c r="K564" s="207">
        <f>VLOOKUP(J564,สรุปที่เข้าร่วม!B:D,3,0)</f>
        <v>8</v>
      </c>
      <c r="L564" s="207" t="s">
        <v>21</v>
      </c>
      <c r="M564" s="208">
        <f>VLOOKUP(F564,school!F:G,2,0)</f>
        <v>2</v>
      </c>
      <c r="N564" s="209" t="str">
        <f>VLOOKUP(F564,school!F:H,3,0)</f>
        <v>กลุ่ม 1</v>
      </c>
    </row>
    <row r="565" spans="1:14" s="210" customFormat="1" ht="30" customHeight="1" x14ac:dyDescent="0.6">
      <c r="A565" s="202">
        <f t="shared" si="10"/>
        <v>544</v>
      </c>
      <c r="B565" s="203" t="s">
        <v>691</v>
      </c>
      <c r="C565" s="244"/>
      <c r="D565" s="204" t="s">
        <v>37</v>
      </c>
      <c r="E565" s="242">
        <f>VLOOKUP(D565,สรุปที่เข้าร่วม!H:I,2,0)</f>
        <v>3</v>
      </c>
      <c r="F565" s="204" t="s">
        <v>1554</v>
      </c>
      <c r="G565" s="205"/>
      <c r="H565" s="206" t="s">
        <v>594</v>
      </c>
      <c r="I565" s="205"/>
      <c r="J565" s="207" t="s">
        <v>41</v>
      </c>
      <c r="K565" s="207">
        <f>VLOOKUP(J565,สรุปที่เข้าร่วม!B:D,3,0)</f>
        <v>8</v>
      </c>
      <c r="L565" s="207" t="s">
        <v>21</v>
      </c>
      <c r="M565" s="208">
        <f>VLOOKUP(F565,school!F:G,2,0)</f>
        <v>4</v>
      </c>
      <c r="N565" s="209" t="str">
        <f>VLOOKUP(F565,school!F:H,3,0)</f>
        <v>กลุ่ม 1</v>
      </c>
    </row>
    <row r="566" spans="1:14" s="210" customFormat="1" ht="30" customHeight="1" x14ac:dyDescent="0.6">
      <c r="A566" s="202">
        <f t="shared" si="10"/>
        <v>545</v>
      </c>
      <c r="B566" s="203" t="s">
        <v>694</v>
      </c>
      <c r="C566" s="244"/>
      <c r="D566" s="204" t="s">
        <v>37</v>
      </c>
      <c r="E566" s="242">
        <f>VLOOKUP(D566,สรุปที่เข้าร่วม!H:I,2,0)</f>
        <v>3</v>
      </c>
      <c r="F566" s="204" t="s">
        <v>1554</v>
      </c>
      <c r="G566" s="205"/>
      <c r="H566" s="206" t="s">
        <v>695</v>
      </c>
      <c r="I566" s="205"/>
      <c r="J566" s="207" t="s">
        <v>41</v>
      </c>
      <c r="K566" s="207">
        <f>VLOOKUP(J566,สรุปที่เข้าร่วม!B:D,3,0)</f>
        <v>8</v>
      </c>
      <c r="L566" s="207" t="s">
        <v>21</v>
      </c>
      <c r="M566" s="208">
        <f>VLOOKUP(F566,school!F:G,2,0)</f>
        <v>4</v>
      </c>
      <c r="N566" s="209" t="str">
        <f>VLOOKUP(F566,school!F:H,3,0)</f>
        <v>กลุ่ม 1</v>
      </c>
    </row>
    <row r="567" spans="1:14" s="210" customFormat="1" ht="30" customHeight="1" x14ac:dyDescent="0.6">
      <c r="A567" s="202">
        <f t="shared" si="10"/>
        <v>546</v>
      </c>
      <c r="B567" s="203" t="s">
        <v>595</v>
      </c>
      <c r="C567" s="244"/>
      <c r="D567" s="204" t="s">
        <v>37</v>
      </c>
      <c r="E567" s="242">
        <f>VLOOKUP(D567,สรุปที่เข้าร่วม!H:I,2,0)</f>
        <v>3</v>
      </c>
      <c r="F567" s="204" t="s">
        <v>1554</v>
      </c>
      <c r="G567" s="205"/>
      <c r="H567" s="206" t="s">
        <v>596</v>
      </c>
      <c r="I567" s="205"/>
      <c r="J567" s="207" t="s">
        <v>41</v>
      </c>
      <c r="K567" s="207">
        <f>VLOOKUP(J567,สรุปที่เข้าร่วม!B:D,3,0)</f>
        <v>8</v>
      </c>
      <c r="L567" s="207" t="s">
        <v>21</v>
      </c>
      <c r="M567" s="208">
        <f>VLOOKUP(F567,school!F:G,2,0)</f>
        <v>4</v>
      </c>
      <c r="N567" s="209" t="str">
        <f>VLOOKUP(F567,school!F:H,3,0)</f>
        <v>กลุ่ม 1</v>
      </c>
    </row>
    <row r="568" spans="1:14" s="210" customFormat="1" ht="30" customHeight="1" x14ac:dyDescent="0.6">
      <c r="A568" s="202">
        <f t="shared" si="10"/>
        <v>547</v>
      </c>
      <c r="B568" s="203" t="s">
        <v>712</v>
      </c>
      <c r="C568" s="244"/>
      <c r="D568" s="204" t="s">
        <v>37</v>
      </c>
      <c r="E568" s="242">
        <f>VLOOKUP(D568,สรุปที่เข้าร่วม!H:I,2,0)</f>
        <v>3</v>
      </c>
      <c r="F568" s="204" t="s">
        <v>1554</v>
      </c>
      <c r="G568" s="205"/>
      <c r="H568" s="206" t="s">
        <v>713</v>
      </c>
      <c r="I568" s="205"/>
      <c r="J568" s="207" t="s">
        <v>41</v>
      </c>
      <c r="K568" s="207">
        <f>VLOOKUP(J568,สรุปที่เข้าร่วม!B:D,3,0)</f>
        <v>8</v>
      </c>
      <c r="L568" s="207" t="s">
        <v>21</v>
      </c>
      <c r="M568" s="208">
        <f>VLOOKUP(F568,school!F:G,2,0)</f>
        <v>4</v>
      </c>
      <c r="N568" s="209" t="str">
        <f>VLOOKUP(F568,school!F:H,3,0)</f>
        <v>กลุ่ม 1</v>
      </c>
    </row>
    <row r="569" spans="1:14" s="210" customFormat="1" ht="30" customHeight="1" x14ac:dyDescent="0.6">
      <c r="A569" s="202">
        <f t="shared" si="10"/>
        <v>548</v>
      </c>
      <c r="B569" s="203" t="s">
        <v>1795</v>
      </c>
      <c r="C569" s="244"/>
      <c r="D569" s="204" t="s">
        <v>37</v>
      </c>
      <c r="E569" s="242">
        <f>VLOOKUP(D569,สรุปที่เข้าร่วม!H:I,2,0)</f>
        <v>3</v>
      </c>
      <c r="F569" s="204" t="s">
        <v>1554</v>
      </c>
      <c r="G569" s="205"/>
      <c r="H569" s="206" t="s">
        <v>725</v>
      </c>
      <c r="I569" s="205"/>
      <c r="J569" s="207" t="s">
        <v>41</v>
      </c>
      <c r="K569" s="207">
        <f>VLOOKUP(J569,สรุปที่เข้าร่วม!B:D,3,0)</f>
        <v>8</v>
      </c>
      <c r="L569" s="207" t="s">
        <v>21</v>
      </c>
      <c r="M569" s="208">
        <f>VLOOKUP(F569,school!F:G,2,0)</f>
        <v>4</v>
      </c>
      <c r="N569" s="209" t="str">
        <f>VLOOKUP(F569,school!F:H,3,0)</f>
        <v>กลุ่ม 1</v>
      </c>
    </row>
    <row r="570" spans="1:14" s="210" customFormat="1" ht="30" customHeight="1" x14ac:dyDescent="0.6">
      <c r="A570" s="202">
        <f t="shared" si="10"/>
        <v>549</v>
      </c>
      <c r="B570" s="203" t="s">
        <v>633</v>
      </c>
      <c r="C570" s="244"/>
      <c r="D570" s="204" t="s">
        <v>37</v>
      </c>
      <c r="E570" s="242">
        <f>VLOOKUP(D570,สรุปที่เข้าร่วม!H:I,2,0)</f>
        <v>3</v>
      </c>
      <c r="F570" s="204" t="s">
        <v>1557</v>
      </c>
      <c r="G570" s="205"/>
      <c r="H570" s="245">
        <v>896713503</v>
      </c>
      <c r="I570" s="205"/>
      <c r="J570" s="207" t="s">
        <v>41</v>
      </c>
      <c r="K570" s="207">
        <f>VLOOKUP(J570,สรุปที่เข้าร่วม!B:D,3,0)</f>
        <v>8</v>
      </c>
      <c r="L570" s="207" t="s">
        <v>21</v>
      </c>
      <c r="M570" s="208">
        <f>VLOOKUP(F570,school!F:G,2,0)</f>
        <v>5</v>
      </c>
      <c r="N570" s="209" t="str">
        <f>VLOOKUP(F570,school!F:H,3,0)</f>
        <v>กลุ่ม 1</v>
      </c>
    </row>
    <row r="571" spans="1:14" s="210" customFormat="1" ht="30" customHeight="1" x14ac:dyDescent="0.6">
      <c r="A571" s="202">
        <f t="shared" si="10"/>
        <v>550</v>
      </c>
      <c r="B571" s="203" t="s">
        <v>167</v>
      </c>
      <c r="C571" s="244"/>
      <c r="D571" s="204" t="s">
        <v>37</v>
      </c>
      <c r="E571" s="242">
        <f>VLOOKUP(D571,สรุปที่เข้าร่วม!H:I,2,0)</f>
        <v>3</v>
      </c>
      <c r="F571" s="204" t="s">
        <v>1559</v>
      </c>
      <c r="G571" s="205"/>
      <c r="H571" s="206" t="s">
        <v>168</v>
      </c>
      <c r="I571" s="205"/>
      <c r="J571" s="207" t="s">
        <v>41</v>
      </c>
      <c r="K571" s="207">
        <f>VLOOKUP(J571,สรุปที่เข้าร่วม!B:D,3,0)</f>
        <v>8</v>
      </c>
      <c r="L571" s="207" t="s">
        <v>21</v>
      </c>
      <c r="M571" s="208">
        <f>VLOOKUP(F571,school!F:G,2,0)</f>
        <v>6</v>
      </c>
      <c r="N571" s="209" t="str">
        <f>VLOOKUP(F571,school!F:H,3,0)</f>
        <v>กลุ่ม 1</v>
      </c>
    </row>
    <row r="572" spans="1:14" s="210" customFormat="1" ht="30" customHeight="1" x14ac:dyDescent="0.6">
      <c r="A572" s="202">
        <f t="shared" si="10"/>
        <v>551</v>
      </c>
      <c r="B572" s="203" t="s">
        <v>1796</v>
      </c>
      <c r="C572" s="241" t="s">
        <v>35</v>
      </c>
      <c r="D572" s="204" t="s">
        <v>37</v>
      </c>
      <c r="E572" s="242">
        <f>VLOOKUP(D572,สรุปที่เข้าร่วม!H:I,2,0)</f>
        <v>3</v>
      </c>
      <c r="F572" s="204" t="s">
        <v>1565</v>
      </c>
      <c r="G572" s="205"/>
      <c r="H572" s="245">
        <v>850438427</v>
      </c>
      <c r="I572" s="205"/>
      <c r="J572" s="207" t="s">
        <v>41</v>
      </c>
      <c r="K572" s="207">
        <f>VLOOKUP(J572,สรุปที่เข้าร่วม!B:D,3,0)</f>
        <v>8</v>
      </c>
      <c r="L572" s="207" t="s">
        <v>21</v>
      </c>
      <c r="M572" s="208">
        <f>VLOOKUP(F572,school!F:G,2,0)</f>
        <v>8</v>
      </c>
      <c r="N572" s="209" t="str">
        <f>VLOOKUP(F572,school!F:H,3,0)</f>
        <v>กลุ่ม 1</v>
      </c>
    </row>
    <row r="573" spans="1:14" s="210" customFormat="1" ht="30" customHeight="1" x14ac:dyDescent="0.6">
      <c r="A573" s="202">
        <f t="shared" si="10"/>
        <v>552</v>
      </c>
      <c r="B573" s="203" t="s">
        <v>80</v>
      </c>
      <c r="C573" s="244"/>
      <c r="D573" s="204" t="s">
        <v>37</v>
      </c>
      <c r="E573" s="242">
        <f>VLOOKUP(D573,สรุปที่เข้าร่วม!H:I,2,0)</f>
        <v>3</v>
      </c>
      <c r="F573" s="204" t="s">
        <v>1573</v>
      </c>
      <c r="G573" s="205"/>
      <c r="H573" s="206" t="s">
        <v>81</v>
      </c>
      <c r="I573" s="205"/>
      <c r="J573" s="207" t="s">
        <v>41</v>
      </c>
      <c r="K573" s="207">
        <f>VLOOKUP(J573,สรุปที่เข้าร่วม!B:D,3,0)</f>
        <v>8</v>
      </c>
      <c r="L573" s="207" t="s">
        <v>21</v>
      </c>
      <c r="M573" s="208">
        <f>VLOOKUP(F573,school!F:G,2,0)</f>
        <v>11</v>
      </c>
      <c r="N573" s="209" t="str">
        <f>VLOOKUP(F573,school!F:H,3,0)</f>
        <v>กลุ่ม 2</v>
      </c>
    </row>
    <row r="574" spans="1:14" s="210" customFormat="1" ht="30" customHeight="1" x14ac:dyDescent="0.6">
      <c r="A574" s="202">
        <f t="shared" si="10"/>
        <v>553</v>
      </c>
      <c r="B574" s="203" t="s">
        <v>86</v>
      </c>
      <c r="C574" s="244"/>
      <c r="D574" s="204" t="s">
        <v>37</v>
      </c>
      <c r="E574" s="242">
        <f>VLOOKUP(D574,สรุปที่เข้าร่วม!H:I,2,0)</f>
        <v>3</v>
      </c>
      <c r="F574" s="204" t="s">
        <v>1573</v>
      </c>
      <c r="G574" s="205"/>
      <c r="H574" s="206" t="s">
        <v>87</v>
      </c>
      <c r="I574" s="205"/>
      <c r="J574" s="207" t="s">
        <v>41</v>
      </c>
      <c r="K574" s="207">
        <f>VLOOKUP(J574,สรุปที่เข้าร่วม!B:D,3,0)</f>
        <v>8</v>
      </c>
      <c r="L574" s="207" t="s">
        <v>21</v>
      </c>
      <c r="M574" s="208">
        <f>VLOOKUP(F574,school!F:G,2,0)</f>
        <v>11</v>
      </c>
      <c r="N574" s="209" t="str">
        <f>VLOOKUP(F574,school!F:H,3,0)</f>
        <v>กลุ่ม 2</v>
      </c>
    </row>
    <row r="575" spans="1:14" s="210" customFormat="1" ht="30" customHeight="1" x14ac:dyDescent="0.6">
      <c r="A575" s="202">
        <f t="shared" si="10"/>
        <v>554</v>
      </c>
      <c r="B575" s="203" t="s">
        <v>90</v>
      </c>
      <c r="C575" s="244"/>
      <c r="D575" s="204" t="s">
        <v>37</v>
      </c>
      <c r="E575" s="242">
        <f>VLOOKUP(D575,สรุปที่เข้าร่วม!H:I,2,0)</f>
        <v>3</v>
      </c>
      <c r="F575" s="204" t="s">
        <v>1573</v>
      </c>
      <c r="G575" s="205"/>
      <c r="H575" s="206" t="s">
        <v>91</v>
      </c>
      <c r="I575" s="205"/>
      <c r="J575" s="207" t="s">
        <v>41</v>
      </c>
      <c r="K575" s="207">
        <f>VLOOKUP(J575,สรุปที่เข้าร่วม!B:D,3,0)</f>
        <v>8</v>
      </c>
      <c r="L575" s="207" t="s">
        <v>21</v>
      </c>
      <c r="M575" s="208">
        <f>VLOOKUP(F575,school!F:G,2,0)</f>
        <v>11</v>
      </c>
      <c r="N575" s="209" t="str">
        <f>VLOOKUP(F575,school!F:H,3,0)</f>
        <v>กลุ่ม 2</v>
      </c>
    </row>
    <row r="576" spans="1:14" s="210" customFormat="1" ht="30" customHeight="1" x14ac:dyDescent="0.6">
      <c r="A576" s="202">
        <f t="shared" si="10"/>
        <v>555</v>
      </c>
      <c r="B576" s="203" t="s">
        <v>94</v>
      </c>
      <c r="C576" s="244"/>
      <c r="D576" s="204" t="s">
        <v>37</v>
      </c>
      <c r="E576" s="242">
        <f>VLOOKUP(D576,สรุปที่เข้าร่วม!H:I,2,0)</f>
        <v>3</v>
      </c>
      <c r="F576" s="204" t="s">
        <v>1573</v>
      </c>
      <c r="G576" s="205"/>
      <c r="H576" s="206" t="s">
        <v>95</v>
      </c>
      <c r="I576" s="205"/>
      <c r="J576" s="207" t="s">
        <v>41</v>
      </c>
      <c r="K576" s="207">
        <f>VLOOKUP(J576,สรุปที่เข้าร่วม!B:D,3,0)</f>
        <v>8</v>
      </c>
      <c r="L576" s="207" t="s">
        <v>21</v>
      </c>
      <c r="M576" s="208">
        <f>VLOOKUP(F576,school!F:G,2,0)</f>
        <v>11</v>
      </c>
      <c r="N576" s="209" t="str">
        <f>VLOOKUP(F576,school!F:H,3,0)</f>
        <v>กลุ่ม 2</v>
      </c>
    </row>
    <row r="577" spans="1:14" s="210" customFormat="1" ht="30" customHeight="1" x14ac:dyDescent="0.6">
      <c r="A577" s="202">
        <f t="shared" si="10"/>
        <v>556</v>
      </c>
      <c r="B577" s="203" t="s">
        <v>96</v>
      </c>
      <c r="C577" s="244"/>
      <c r="D577" s="204" t="s">
        <v>37</v>
      </c>
      <c r="E577" s="242">
        <f>VLOOKUP(D577,สรุปที่เข้าร่วม!H:I,2,0)</f>
        <v>3</v>
      </c>
      <c r="F577" s="204" t="s">
        <v>1573</v>
      </c>
      <c r="G577" s="205"/>
      <c r="H577" s="206" t="s">
        <v>97</v>
      </c>
      <c r="I577" s="205"/>
      <c r="J577" s="207" t="s">
        <v>41</v>
      </c>
      <c r="K577" s="207">
        <f>VLOOKUP(J577,สรุปที่เข้าร่วม!B:D,3,0)</f>
        <v>8</v>
      </c>
      <c r="L577" s="207" t="s">
        <v>21</v>
      </c>
      <c r="M577" s="208">
        <f>VLOOKUP(F577,school!F:G,2,0)</f>
        <v>11</v>
      </c>
      <c r="N577" s="209" t="str">
        <f>VLOOKUP(F577,school!F:H,3,0)</f>
        <v>กลุ่ม 2</v>
      </c>
    </row>
    <row r="578" spans="1:14" s="210" customFormat="1" ht="30" customHeight="1" x14ac:dyDescent="0.6">
      <c r="A578" s="202">
        <f t="shared" si="10"/>
        <v>557</v>
      </c>
      <c r="B578" s="203" t="s">
        <v>98</v>
      </c>
      <c r="C578" s="244"/>
      <c r="D578" s="204" t="s">
        <v>37</v>
      </c>
      <c r="E578" s="242">
        <f>VLOOKUP(D578,สรุปที่เข้าร่วม!H:I,2,0)</f>
        <v>3</v>
      </c>
      <c r="F578" s="204" t="s">
        <v>1573</v>
      </c>
      <c r="G578" s="205"/>
      <c r="H578" s="206" t="s">
        <v>99</v>
      </c>
      <c r="I578" s="205"/>
      <c r="J578" s="207" t="s">
        <v>41</v>
      </c>
      <c r="K578" s="207">
        <f>VLOOKUP(J578,สรุปที่เข้าร่วม!B:D,3,0)</f>
        <v>8</v>
      </c>
      <c r="L578" s="207" t="s">
        <v>21</v>
      </c>
      <c r="M578" s="208">
        <f>VLOOKUP(F578,school!F:G,2,0)</f>
        <v>11</v>
      </c>
      <c r="N578" s="209" t="str">
        <f>VLOOKUP(F578,school!F:H,3,0)</f>
        <v>กลุ่ม 2</v>
      </c>
    </row>
    <row r="579" spans="1:14" s="210" customFormat="1" ht="30" customHeight="1" x14ac:dyDescent="0.6">
      <c r="A579" s="202">
        <f t="shared" si="10"/>
        <v>558</v>
      </c>
      <c r="B579" s="203" t="s">
        <v>102</v>
      </c>
      <c r="C579" s="244"/>
      <c r="D579" s="204" t="s">
        <v>37</v>
      </c>
      <c r="E579" s="242">
        <f>VLOOKUP(D579,สรุปที่เข้าร่วม!H:I,2,0)</f>
        <v>3</v>
      </c>
      <c r="F579" s="204" t="s">
        <v>1573</v>
      </c>
      <c r="G579" s="205"/>
      <c r="H579" s="206" t="s">
        <v>103</v>
      </c>
      <c r="I579" s="205"/>
      <c r="J579" s="207" t="s">
        <v>41</v>
      </c>
      <c r="K579" s="207">
        <f>VLOOKUP(J579,สรุปที่เข้าร่วม!B:D,3,0)</f>
        <v>8</v>
      </c>
      <c r="L579" s="207" t="s">
        <v>21</v>
      </c>
      <c r="M579" s="208">
        <f>VLOOKUP(F579,school!F:G,2,0)</f>
        <v>11</v>
      </c>
      <c r="N579" s="209" t="str">
        <f>VLOOKUP(F579,school!F:H,3,0)</f>
        <v>กลุ่ม 2</v>
      </c>
    </row>
    <row r="580" spans="1:14" s="210" customFormat="1" ht="30" customHeight="1" x14ac:dyDescent="0.6">
      <c r="A580" s="202">
        <f t="shared" si="10"/>
        <v>559</v>
      </c>
      <c r="B580" s="203" t="s">
        <v>104</v>
      </c>
      <c r="C580" s="244"/>
      <c r="D580" s="204" t="s">
        <v>37</v>
      </c>
      <c r="E580" s="242">
        <f>VLOOKUP(D580,สรุปที่เข้าร่วม!H:I,2,0)</f>
        <v>3</v>
      </c>
      <c r="F580" s="204" t="s">
        <v>1573</v>
      </c>
      <c r="G580" s="205"/>
      <c r="H580" s="206" t="s">
        <v>105</v>
      </c>
      <c r="I580" s="205"/>
      <c r="J580" s="207" t="s">
        <v>41</v>
      </c>
      <c r="K580" s="207">
        <f>VLOOKUP(J580,สรุปที่เข้าร่วม!B:D,3,0)</f>
        <v>8</v>
      </c>
      <c r="L580" s="207" t="s">
        <v>21</v>
      </c>
      <c r="M580" s="208">
        <f>VLOOKUP(F580,school!F:G,2,0)</f>
        <v>11</v>
      </c>
      <c r="N580" s="209" t="str">
        <f>VLOOKUP(F580,school!F:H,3,0)</f>
        <v>กลุ่ม 2</v>
      </c>
    </row>
    <row r="581" spans="1:14" s="210" customFormat="1" ht="30" customHeight="1" x14ac:dyDescent="0.6">
      <c r="A581" s="202">
        <f t="shared" si="10"/>
        <v>560</v>
      </c>
      <c r="B581" s="203" t="s">
        <v>748</v>
      </c>
      <c r="C581" s="241" t="s">
        <v>749</v>
      </c>
      <c r="D581" s="204" t="s">
        <v>37</v>
      </c>
      <c r="E581" s="242">
        <f>VLOOKUP(D581,สรุปที่เข้าร่วม!H:I,2,0)</f>
        <v>3</v>
      </c>
      <c r="F581" s="204" t="s">
        <v>1573</v>
      </c>
      <c r="G581" s="205"/>
      <c r="H581" s="206" t="s">
        <v>750</v>
      </c>
      <c r="I581" s="205"/>
      <c r="J581" s="207" t="s">
        <v>41</v>
      </c>
      <c r="K581" s="207">
        <f>VLOOKUP(J581,สรุปที่เข้าร่วม!B:D,3,0)</f>
        <v>8</v>
      </c>
      <c r="L581" s="207" t="s">
        <v>21</v>
      </c>
      <c r="M581" s="208">
        <f>VLOOKUP(F581,school!F:G,2,0)</f>
        <v>11</v>
      </c>
      <c r="N581" s="209" t="str">
        <f>VLOOKUP(F581,school!F:H,3,0)</f>
        <v>กลุ่ม 2</v>
      </c>
    </row>
    <row r="582" spans="1:14" s="210" customFormat="1" ht="30" customHeight="1" x14ac:dyDescent="0.6">
      <c r="A582" s="202">
        <f t="shared" si="10"/>
        <v>561</v>
      </c>
      <c r="B582" s="203" t="s">
        <v>1797</v>
      </c>
      <c r="C582" s="244"/>
      <c r="D582" s="204" t="s">
        <v>37</v>
      </c>
      <c r="E582" s="242">
        <f>VLOOKUP(D582,สรุปที่เข้าร่วม!H:I,2,0)</f>
        <v>3</v>
      </c>
      <c r="F582" s="204" t="s">
        <v>1582</v>
      </c>
      <c r="G582" s="205"/>
      <c r="H582" s="270" t="s">
        <v>1054</v>
      </c>
      <c r="I582" s="205"/>
      <c r="J582" s="207" t="s">
        <v>41</v>
      </c>
      <c r="K582" s="207">
        <f>VLOOKUP(J582,สรุปที่เข้าร่วม!B:D,3,0)</f>
        <v>8</v>
      </c>
      <c r="L582" s="207" t="s">
        <v>21</v>
      </c>
      <c r="M582" s="208">
        <f>VLOOKUP(F582,school!F:G,2,0)</f>
        <v>14</v>
      </c>
      <c r="N582" s="209" t="str">
        <f>VLOOKUP(F582,school!F:H,3,0)</f>
        <v>กลุ่ม 2</v>
      </c>
    </row>
    <row r="583" spans="1:14" s="210" customFormat="1" ht="30" customHeight="1" x14ac:dyDescent="0.6">
      <c r="A583" s="202">
        <f t="shared" si="10"/>
        <v>562</v>
      </c>
      <c r="B583" s="203" t="s">
        <v>1030</v>
      </c>
      <c r="C583" s="241" t="s">
        <v>1031</v>
      </c>
      <c r="D583" s="204" t="s">
        <v>37</v>
      </c>
      <c r="E583" s="242">
        <f>VLOOKUP(D583,สรุปที่เข้าร่วม!H:I,2,0)</f>
        <v>3</v>
      </c>
      <c r="F583" s="204" t="s">
        <v>1588</v>
      </c>
      <c r="G583" s="205"/>
      <c r="H583" s="206" t="s">
        <v>1032</v>
      </c>
      <c r="I583" s="205"/>
      <c r="J583" s="207" t="s">
        <v>41</v>
      </c>
      <c r="K583" s="207">
        <f>VLOOKUP(J583,สรุปที่เข้าร่วม!B:D,3,0)</f>
        <v>8</v>
      </c>
      <c r="L583" s="207" t="s">
        <v>21</v>
      </c>
      <c r="M583" s="208">
        <f>VLOOKUP(F583,school!F:G,2,0)</f>
        <v>16</v>
      </c>
      <c r="N583" s="209" t="str">
        <f>VLOOKUP(F583,school!F:H,3,0)</f>
        <v>กลุ่ม 2</v>
      </c>
    </row>
    <row r="584" spans="1:14" s="210" customFormat="1" ht="30" customHeight="1" x14ac:dyDescent="0.6">
      <c r="A584" s="202">
        <f t="shared" si="10"/>
        <v>563</v>
      </c>
      <c r="B584" s="203" t="s">
        <v>122</v>
      </c>
      <c r="C584" s="244"/>
      <c r="D584" s="204" t="s">
        <v>37</v>
      </c>
      <c r="E584" s="242">
        <f>VLOOKUP(D584,สรุปที่เข้าร่วม!H:I,2,0)</f>
        <v>3</v>
      </c>
      <c r="F584" s="204" t="s">
        <v>1591</v>
      </c>
      <c r="G584" s="205"/>
      <c r="H584" s="206" t="s">
        <v>123</v>
      </c>
      <c r="I584" s="205"/>
      <c r="J584" s="207" t="s">
        <v>41</v>
      </c>
      <c r="K584" s="207">
        <f>VLOOKUP(J584,สรุปที่เข้าร่วม!B:D,3,0)</f>
        <v>8</v>
      </c>
      <c r="L584" s="207" t="s">
        <v>21</v>
      </c>
      <c r="M584" s="208">
        <f>VLOOKUP(F584,school!F:G,2,0)</f>
        <v>17</v>
      </c>
      <c r="N584" s="209" t="str">
        <f>VLOOKUP(F584,school!F:H,3,0)</f>
        <v>กลุ่ม 2</v>
      </c>
    </row>
    <row r="585" spans="1:14" s="210" customFormat="1" ht="30" customHeight="1" x14ac:dyDescent="0.6">
      <c r="A585" s="202">
        <f t="shared" si="10"/>
        <v>564</v>
      </c>
      <c r="B585" s="203" t="s">
        <v>142</v>
      </c>
      <c r="C585" s="244"/>
      <c r="D585" s="204" t="s">
        <v>37</v>
      </c>
      <c r="E585" s="242">
        <f>VLOOKUP(D585,สรุปที่เข้าร่วม!H:I,2,0)</f>
        <v>3</v>
      </c>
      <c r="F585" s="204" t="s">
        <v>1591</v>
      </c>
      <c r="G585" s="205"/>
      <c r="H585" s="206" t="s">
        <v>143</v>
      </c>
      <c r="I585" s="205"/>
      <c r="J585" s="207" t="s">
        <v>41</v>
      </c>
      <c r="K585" s="207">
        <f>VLOOKUP(J585,สรุปที่เข้าร่วม!B:D,3,0)</f>
        <v>8</v>
      </c>
      <c r="L585" s="207" t="s">
        <v>21</v>
      </c>
      <c r="M585" s="208">
        <f>VLOOKUP(F585,school!F:G,2,0)</f>
        <v>17</v>
      </c>
      <c r="N585" s="209" t="str">
        <f>VLOOKUP(F585,school!F:H,3,0)</f>
        <v>กลุ่ม 2</v>
      </c>
    </row>
    <row r="586" spans="1:14" s="210" customFormat="1" ht="30" customHeight="1" x14ac:dyDescent="0.6">
      <c r="A586" s="202">
        <f t="shared" si="10"/>
        <v>565</v>
      </c>
      <c r="B586" s="203" t="s">
        <v>193</v>
      </c>
      <c r="C586" s="241"/>
      <c r="D586" s="204" t="s">
        <v>37</v>
      </c>
      <c r="E586" s="242">
        <f>VLOOKUP(D586,สรุปที่เข้าร่วม!H:I,2,0)</f>
        <v>3</v>
      </c>
      <c r="F586" s="204" t="s">
        <v>1591</v>
      </c>
      <c r="G586" s="205"/>
      <c r="H586" s="206" t="s">
        <v>194</v>
      </c>
      <c r="I586" s="205"/>
      <c r="J586" s="207" t="s">
        <v>41</v>
      </c>
      <c r="K586" s="207">
        <f>VLOOKUP(J586,สรุปที่เข้าร่วม!B:D,3,0)</f>
        <v>8</v>
      </c>
      <c r="L586" s="207" t="s">
        <v>21</v>
      </c>
      <c r="M586" s="208">
        <f>VLOOKUP(F586,school!F:G,2,0)</f>
        <v>17</v>
      </c>
      <c r="N586" s="209" t="str">
        <f>VLOOKUP(F586,school!F:H,3,0)</f>
        <v>กลุ่ม 2</v>
      </c>
    </row>
    <row r="587" spans="1:14" s="210" customFormat="1" ht="30" customHeight="1" x14ac:dyDescent="0.6">
      <c r="A587" s="202">
        <f t="shared" si="10"/>
        <v>566</v>
      </c>
      <c r="B587" s="203" t="s">
        <v>534</v>
      </c>
      <c r="C587" s="241" t="s">
        <v>35</v>
      </c>
      <c r="D587" s="204" t="s">
        <v>37</v>
      </c>
      <c r="E587" s="242">
        <f>VLOOKUP(D587,สรุปที่เข้าร่วม!H:I,2,0)</f>
        <v>3</v>
      </c>
      <c r="F587" s="204" t="s">
        <v>1591</v>
      </c>
      <c r="G587" s="205"/>
      <c r="H587" s="245">
        <v>817750575</v>
      </c>
      <c r="I587" s="205"/>
      <c r="J587" s="207" t="s">
        <v>41</v>
      </c>
      <c r="K587" s="207">
        <f>VLOOKUP(J587,สรุปที่เข้าร่วม!B:D,3,0)</f>
        <v>8</v>
      </c>
      <c r="L587" s="207" t="s">
        <v>21</v>
      </c>
      <c r="M587" s="208">
        <f>VLOOKUP(F587,school!F:G,2,0)</f>
        <v>17</v>
      </c>
      <c r="N587" s="209" t="str">
        <f>VLOOKUP(F587,school!F:H,3,0)</f>
        <v>กลุ่ม 2</v>
      </c>
    </row>
    <row r="588" spans="1:14" s="210" customFormat="1" ht="30" customHeight="1" x14ac:dyDescent="0.6">
      <c r="A588" s="202">
        <f t="shared" si="10"/>
        <v>567</v>
      </c>
      <c r="B588" s="203" t="s">
        <v>310</v>
      </c>
      <c r="C588" s="241" t="s">
        <v>311</v>
      </c>
      <c r="D588" s="204" t="s">
        <v>37</v>
      </c>
      <c r="E588" s="242">
        <f>VLOOKUP(D588,สรุปที่เข้าร่วม!H:I,2,0)</f>
        <v>3</v>
      </c>
      <c r="F588" s="204" t="s">
        <v>1594</v>
      </c>
      <c r="G588" s="205"/>
      <c r="H588" s="206" t="s">
        <v>312</v>
      </c>
      <c r="I588" s="205"/>
      <c r="J588" s="207" t="s">
        <v>41</v>
      </c>
      <c r="K588" s="207">
        <f>VLOOKUP(J588,สรุปที่เข้าร่วม!B:D,3,0)</f>
        <v>8</v>
      </c>
      <c r="L588" s="207" t="s">
        <v>21</v>
      </c>
      <c r="M588" s="208">
        <f>VLOOKUP(F588,school!F:G,2,0)</f>
        <v>18</v>
      </c>
      <c r="N588" s="209" t="str">
        <f>VLOOKUP(F588,school!F:H,3,0)</f>
        <v>กลุ่ม 2</v>
      </c>
    </row>
    <row r="589" spans="1:14" s="210" customFormat="1" ht="30" customHeight="1" x14ac:dyDescent="0.6">
      <c r="A589" s="202">
        <f t="shared" si="10"/>
        <v>568</v>
      </c>
      <c r="B589" s="203" t="s">
        <v>158</v>
      </c>
      <c r="C589" s="241" t="s">
        <v>35</v>
      </c>
      <c r="D589" s="204" t="s">
        <v>37</v>
      </c>
      <c r="E589" s="242">
        <f>VLOOKUP(D589,สรุปที่เข้าร่วม!H:I,2,0)</f>
        <v>3</v>
      </c>
      <c r="F589" s="204" t="s">
        <v>1597</v>
      </c>
      <c r="G589" s="205"/>
      <c r="H589" s="206" t="s">
        <v>159</v>
      </c>
      <c r="I589" s="205"/>
      <c r="J589" s="207" t="s">
        <v>41</v>
      </c>
      <c r="K589" s="207">
        <f>VLOOKUP(J589,สรุปที่เข้าร่วม!B:D,3,0)</f>
        <v>8</v>
      </c>
      <c r="L589" s="207" t="s">
        <v>21</v>
      </c>
      <c r="M589" s="208">
        <f>VLOOKUP(F589,school!F:G,2,0)</f>
        <v>19</v>
      </c>
      <c r="N589" s="209" t="str">
        <f>VLOOKUP(F589,school!F:H,3,0)</f>
        <v>กลุ่ม 2</v>
      </c>
    </row>
    <row r="590" spans="1:14" s="210" customFormat="1" ht="30" customHeight="1" x14ac:dyDescent="0.6">
      <c r="A590" s="202">
        <f t="shared" si="10"/>
        <v>569</v>
      </c>
      <c r="B590" s="203" t="s">
        <v>52</v>
      </c>
      <c r="C590" s="244"/>
      <c r="D590" s="204" t="s">
        <v>37</v>
      </c>
      <c r="E590" s="242">
        <f>VLOOKUP(D590,สรุปที่เข้าร่วม!H:I,2,0)</f>
        <v>3</v>
      </c>
      <c r="F590" s="204" t="s">
        <v>1600</v>
      </c>
      <c r="G590" s="205"/>
      <c r="H590" s="206" t="s">
        <v>53</v>
      </c>
      <c r="I590" s="205"/>
      <c r="J590" s="207" t="s">
        <v>41</v>
      </c>
      <c r="K590" s="207">
        <f>VLOOKUP(J590,สรุปที่เข้าร่วม!B:D,3,0)</f>
        <v>8</v>
      </c>
      <c r="L590" s="207" t="s">
        <v>21</v>
      </c>
      <c r="M590" s="208">
        <f>VLOOKUP(F590,school!F:G,2,0)</f>
        <v>20</v>
      </c>
      <c r="N590" s="209" t="str">
        <f>VLOOKUP(F590,school!F:H,3,0)</f>
        <v>กลุ่ม 2</v>
      </c>
    </row>
    <row r="591" spans="1:14" s="210" customFormat="1" ht="30" customHeight="1" x14ac:dyDescent="0.6">
      <c r="A591" s="202">
        <f t="shared" si="10"/>
        <v>570</v>
      </c>
      <c r="B591" s="203" t="s">
        <v>56</v>
      </c>
      <c r="C591" s="244"/>
      <c r="D591" s="204" t="s">
        <v>37</v>
      </c>
      <c r="E591" s="242">
        <f>VLOOKUP(D591,สรุปที่เข้าร่วม!H:I,2,0)</f>
        <v>3</v>
      </c>
      <c r="F591" s="204" t="s">
        <v>1600</v>
      </c>
      <c r="G591" s="205"/>
      <c r="H591" s="245">
        <v>815115311</v>
      </c>
      <c r="I591" s="205"/>
      <c r="J591" s="207" t="s">
        <v>41</v>
      </c>
      <c r="K591" s="207">
        <f>VLOOKUP(J591,สรุปที่เข้าร่วม!B:D,3,0)</f>
        <v>8</v>
      </c>
      <c r="L591" s="207" t="s">
        <v>21</v>
      </c>
      <c r="M591" s="208">
        <f>VLOOKUP(F591,school!F:G,2,0)</f>
        <v>20</v>
      </c>
      <c r="N591" s="209" t="str">
        <f>VLOOKUP(F591,school!F:H,3,0)</f>
        <v>กลุ่ม 2</v>
      </c>
    </row>
    <row r="592" spans="1:14" s="210" customFormat="1" ht="30" customHeight="1" x14ac:dyDescent="0.6">
      <c r="A592" s="202">
        <f t="shared" si="10"/>
        <v>571</v>
      </c>
      <c r="B592" s="203" t="s">
        <v>156</v>
      </c>
      <c r="C592" s="241" t="s">
        <v>35</v>
      </c>
      <c r="D592" s="204" t="s">
        <v>37</v>
      </c>
      <c r="E592" s="242">
        <f>VLOOKUP(D592,สรุปที่เข้าร่วม!H:I,2,0)</f>
        <v>3</v>
      </c>
      <c r="F592" s="204" t="s">
        <v>1603</v>
      </c>
      <c r="G592" s="205"/>
      <c r="H592" s="206" t="s">
        <v>157</v>
      </c>
      <c r="I592" s="205"/>
      <c r="J592" s="207" t="s">
        <v>41</v>
      </c>
      <c r="K592" s="207">
        <f>VLOOKUP(J592,สรุปที่เข้าร่วม!B:D,3,0)</f>
        <v>8</v>
      </c>
      <c r="L592" s="207" t="s">
        <v>21</v>
      </c>
      <c r="M592" s="208">
        <f>VLOOKUP(F592,school!F:G,2,0)</f>
        <v>21</v>
      </c>
      <c r="N592" s="209" t="str">
        <f>VLOOKUP(F592,school!F:H,3,0)</f>
        <v>กลุ่ม 2</v>
      </c>
    </row>
    <row r="593" spans="1:14" s="210" customFormat="1" ht="30" customHeight="1" x14ac:dyDescent="0.6">
      <c r="A593" s="202">
        <f t="shared" si="10"/>
        <v>572</v>
      </c>
      <c r="B593" s="203" t="s">
        <v>1924</v>
      </c>
      <c r="C593" s="241"/>
      <c r="D593" s="204" t="s">
        <v>37</v>
      </c>
      <c r="E593" s="242"/>
      <c r="F593" s="204" t="s">
        <v>1618</v>
      </c>
      <c r="G593" s="205"/>
      <c r="H593" s="206"/>
      <c r="I593" s="205"/>
      <c r="J593" s="207" t="s">
        <v>41</v>
      </c>
      <c r="K593" s="207">
        <f>VLOOKUP(J593,สรุปที่เข้าร่วม!B:D,3,0)</f>
        <v>8</v>
      </c>
      <c r="L593" s="207" t="s">
        <v>21</v>
      </c>
      <c r="M593" s="208">
        <f>VLOOKUP(F593,school!F:G,2,0)</f>
        <v>26</v>
      </c>
      <c r="N593" s="209" t="str">
        <f>VLOOKUP(F593,school!F:H,3,0)</f>
        <v>กลุ่ม 3</v>
      </c>
    </row>
    <row r="594" spans="1:14" s="210" customFormat="1" ht="30" customHeight="1" x14ac:dyDescent="0.6">
      <c r="A594" s="202">
        <f t="shared" si="10"/>
        <v>573</v>
      </c>
      <c r="B594" s="203" t="s">
        <v>1925</v>
      </c>
      <c r="C594" s="241"/>
      <c r="D594" s="204" t="s">
        <v>37</v>
      </c>
      <c r="E594" s="242"/>
      <c r="F594" s="204" t="s">
        <v>1618</v>
      </c>
      <c r="G594" s="205"/>
      <c r="H594" s="206"/>
      <c r="I594" s="205"/>
      <c r="J594" s="207" t="s">
        <v>41</v>
      </c>
      <c r="K594" s="207">
        <f>VLOOKUP(J594,สรุปที่เข้าร่วม!B:D,3,0)</f>
        <v>8</v>
      </c>
      <c r="L594" s="207" t="s">
        <v>21</v>
      </c>
      <c r="M594" s="208">
        <f>VLOOKUP(F594,school!F:G,2,0)</f>
        <v>26</v>
      </c>
      <c r="N594" s="209" t="str">
        <f>VLOOKUP(F594,school!F:H,3,0)</f>
        <v>กลุ่ม 3</v>
      </c>
    </row>
    <row r="595" spans="1:14" s="210" customFormat="1" ht="30" customHeight="1" x14ac:dyDescent="0.6">
      <c r="A595" s="202">
        <f t="shared" si="10"/>
        <v>574</v>
      </c>
      <c r="B595" s="203" t="s">
        <v>113</v>
      </c>
      <c r="C595" s="241" t="s">
        <v>114</v>
      </c>
      <c r="D595" s="204" t="s">
        <v>37</v>
      </c>
      <c r="E595" s="242">
        <f>VLOOKUP(D595,สรุปที่เข้าร่วม!H:I,2,0)</f>
        <v>3</v>
      </c>
      <c r="F595" s="204" t="s">
        <v>1630</v>
      </c>
      <c r="G595" s="205"/>
      <c r="H595" s="206" t="s">
        <v>115</v>
      </c>
      <c r="I595" s="205"/>
      <c r="J595" s="207" t="s">
        <v>41</v>
      </c>
      <c r="K595" s="207">
        <f>VLOOKUP(J595,สรุปที่เข้าร่วม!B:D,3,0)</f>
        <v>8</v>
      </c>
      <c r="L595" s="207" t="s">
        <v>21</v>
      </c>
      <c r="M595" s="208">
        <f>VLOOKUP(F595,school!F:G,2,0)</f>
        <v>30</v>
      </c>
      <c r="N595" s="209" t="str">
        <f>VLOOKUP(F595,school!F:H,3,0)</f>
        <v>กลุ่ม 3</v>
      </c>
    </row>
    <row r="596" spans="1:14" s="210" customFormat="1" ht="30" customHeight="1" x14ac:dyDescent="0.6">
      <c r="A596" s="202">
        <f t="shared" si="10"/>
        <v>575</v>
      </c>
      <c r="B596" s="203" t="s">
        <v>215</v>
      </c>
      <c r="C596" s="244"/>
      <c r="D596" s="204" t="s">
        <v>37</v>
      </c>
      <c r="E596" s="242">
        <f>VLOOKUP(D596,สรุปที่เข้าร่วม!H:I,2,0)</f>
        <v>3</v>
      </c>
      <c r="F596" s="204" t="s">
        <v>1630</v>
      </c>
      <c r="G596" s="205"/>
      <c r="H596" s="206" t="s">
        <v>216</v>
      </c>
      <c r="I596" s="205"/>
      <c r="J596" s="207" t="s">
        <v>41</v>
      </c>
      <c r="K596" s="207">
        <f>VLOOKUP(J596,สรุปที่เข้าร่วม!B:D,3,0)</f>
        <v>8</v>
      </c>
      <c r="L596" s="207" t="s">
        <v>21</v>
      </c>
      <c r="M596" s="208">
        <f>VLOOKUP(F596,school!F:G,2,0)</f>
        <v>30</v>
      </c>
      <c r="N596" s="209" t="str">
        <f>VLOOKUP(F596,school!F:H,3,0)</f>
        <v>กลุ่ม 3</v>
      </c>
    </row>
    <row r="597" spans="1:14" s="210" customFormat="1" ht="30" customHeight="1" x14ac:dyDescent="0.6">
      <c r="A597" s="202">
        <f t="shared" si="10"/>
        <v>576</v>
      </c>
      <c r="B597" s="203" t="s">
        <v>316</v>
      </c>
      <c r="C597" s="241" t="s">
        <v>318</v>
      </c>
      <c r="D597" s="204" t="s">
        <v>37</v>
      </c>
      <c r="E597" s="242">
        <f>VLOOKUP(D597,สรุปที่เข้าร่วม!H:I,2,0)</f>
        <v>3</v>
      </c>
      <c r="F597" s="204" t="s">
        <v>1639</v>
      </c>
      <c r="G597" s="205"/>
      <c r="H597" s="206" t="s">
        <v>317</v>
      </c>
      <c r="I597" s="205"/>
      <c r="J597" s="207" t="s">
        <v>41</v>
      </c>
      <c r="K597" s="207">
        <f>VLOOKUP(J597,สรุปที่เข้าร่วม!B:D,3,0)</f>
        <v>8</v>
      </c>
      <c r="L597" s="207" t="s">
        <v>21</v>
      </c>
      <c r="M597" s="208">
        <f>VLOOKUP(F597,school!F:G,2,0)</f>
        <v>33</v>
      </c>
      <c r="N597" s="209" t="str">
        <f>VLOOKUP(F597,school!F:H,3,0)</f>
        <v>กลุ่ม 3</v>
      </c>
    </row>
    <row r="598" spans="1:14" s="210" customFormat="1" ht="30" customHeight="1" x14ac:dyDescent="0.6">
      <c r="A598" s="202">
        <f t="shared" si="10"/>
        <v>577</v>
      </c>
      <c r="B598" s="203" t="s">
        <v>1116</v>
      </c>
      <c r="C598" s="244"/>
      <c r="D598" s="204" t="s">
        <v>37</v>
      </c>
      <c r="E598" s="242">
        <f>VLOOKUP(D598,สรุปที่เข้าร่วม!H:I,2,0)</f>
        <v>3</v>
      </c>
      <c r="F598" s="204" t="s">
        <v>1639</v>
      </c>
      <c r="G598" s="205"/>
      <c r="H598" s="206" t="s">
        <v>1117</v>
      </c>
      <c r="I598" s="205"/>
      <c r="J598" s="207" t="s">
        <v>41</v>
      </c>
      <c r="K598" s="207">
        <f>VLOOKUP(J598,สรุปที่เข้าร่วม!B:D,3,0)</f>
        <v>8</v>
      </c>
      <c r="L598" s="207" t="s">
        <v>21</v>
      </c>
      <c r="M598" s="208">
        <f>VLOOKUP(F598,school!F:G,2,0)</f>
        <v>33</v>
      </c>
      <c r="N598" s="209" t="str">
        <f>VLOOKUP(F598,school!F:H,3,0)</f>
        <v>กลุ่ม 3</v>
      </c>
    </row>
    <row r="599" spans="1:14" s="210" customFormat="1" ht="30" customHeight="1" x14ac:dyDescent="0.6">
      <c r="A599" s="202">
        <f t="shared" si="10"/>
        <v>578</v>
      </c>
      <c r="B599" s="203" t="s">
        <v>1798</v>
      </c>
      <c r="C599" s="244"/>
      <c r="D599" s="204" t="s">
        <v>37</v>
      </c>
      <c r="E599" s="242">
        <f>VLOOKUP(D599,สรุปที่เข้าร่วม!H:I,2,0)</f>
        <v>3</v>
      </c>
      <c r="F599" s="204" t="s">
        <v>1645</v>
      </c>
      <c r="G599" s="205"/>
      <c r="H599" s="206" t="s">
        <v>1169</v>
      </c>
      <c r="I599" s="205"/>
      <c r="J599" s="207" t="s">
        <v>41</v>
      </c>
      <c r="K599" s="207">
        <f>VLOOKUP(J599,สรุปที่เข้าร่วม!B:D,3,0)</f>
        <v>8</v>
      </c>
      <c r="L599" s="207" t="s">
        <v>21</v>
      </c>
      <c r="M599" s="208">
        <f>VLOOKUP(F599,school!F:G,2,0)</f>
        <v>35</v>
      </c>
      <c r="N599" s="209" t="str">
        <f>VLOOKUP(F599,school!F:H,3,0)</f>
        <v>กลุ่ม 3</v>
      </c>
    </row>
    <row r="600" spans="1:14" s="210" customFormat="1" ht="30" customHeight="1" x14ac:dyDescent="0.6">
      <c r="A600" s="202">
        <f t="shared" si="10"/>
        <v>579</v>
      </c>
      <c r="B600" s="203" t="s">
        <v>1827</v>
      </c>
      <c r="C600" s="244"/>
      <c r="D600" s="204" t="s">
        <v>37</v>
      </c>
      <c r="E600" s="242"/>
      <c r="F600" s="204" t="s">
        <v>1648</v>
      </c>
      <c r="G600" s="205"/>
      <c r="H600" s="206"/>
      <c r="I600" s="205"/>
      <c r="J600" s="207" t="s">
        <v>41</v>
      </c>
      <c r="K600" s="207">
        <f>VLOOKUP(J600,สรุปที่เข้าร่วม!B:D,3,0)</f>
        <v>8</v>
      </c>
      <c r="L600" s="207" t="s">
        <v>21</v>
      </c>
      <c r="M600" s="208">
        <f>VLOOKUP(F600,school!F:G,2,0)</f>
        <v>36</v>
      </c>
      <c r="N600" s="209" t="str">
        <f>VLOOKUP(F600,school!F:H,3,0)</f>
        <v>กลุ่ม 4</v>
      </c>
    </row>
    <row r="601" spans="1:14" s="210" customFormat="1" ht="30" customHeight="1" x14ac:dyDescent="0.6">
      <c r="A601" s="202">
        <f t="shared" si="10"/>
        <v>580</v>
      </c>
      <c r="B601" s="203" t="s">
        <v>1828</v>
      </c>
      <c r="C601" s="244"/>
      <c r="D601" s="204" t="s">
        <v>37</v>
      </c>
      <c r="E601" s="242"/>
      <c r="F601" s="204" t="s">
        <v>1648</v>
      </c>
      <c r="G601" s="205"/>
      <c r="H601" s="206"/>
      <c r="I601" s="205"/>
      <c r="J601" s="207" t="s">
        <v>41</v>
      </c>
      <c r="K601" s="207">
        <f>VLOOKUP(J601,สรุปที่เข้าร่วม!B:D,3,0)</f>
        <v>8</v>
      </c>
      <c r="L601" s="207" t="s">
        <v>21</v>
      </c>
      <c r="M601" s="208">
        <f>VLOOKUP(F601,school!F:G,2,0)</f>
        <v>36</v>
      </c>
      <c r="N601" s="209" t="str">
        <f>VLOOKUP(F601,school!F:H,3,0)</f>
        <v>กลุ่ม 4</v>
      </c>
    </row>
    <row r="602" spans="1:14" s="210" customFormat="1" ht="30" customHeight="1" x14ac:dyDescent="0.6">
      <c r="A602" s="202">
        <f t="shared" si="10"/>
        <v>581</v>
      </c>
      <c r="B602" s="203" t="s">
        <v>1829</v>
      </c>
      <c r="C602" s="244"/>
      <c r="D602" s="204" t="s">
        <v>37</v>
      </c>
      <c r="E602" s="242"/>
      <c r="F602" s="204" t="s">
        <v>1648</v>
      </c>
      <c r="G602" s="205"/>
      <c r="H602" s="206"/>
      <c r="I602" s="205"/>
      <c r="J602" s="207" t="s">
        <v>41</v>
      </c>
      <c r="K602" s="207">
        <f>VLOOKUP(J602,สรุปที่เข้าร่วม!B:D,3,0)</f>
        <v>8</v>
      </c>
      <c r="L602" s="207" t="s">
        <v>21</v>
      </c>
      <c r="M602" s="208">
        <f>VLOOKUP(F602,school!F:G,2,0)</f>
        <v>36</v>
      </c>
      <c r="N602" s="209" t="str">
        <f>VLOOKUP(F602,school!F:H,3,0)</f>
        <v>กลุ่ม 4</v>
      </c>
    </row>
    <row r="603" spans="1:14" s="210" customFormat="1" ht="30" customHeight="1" x14ac:dyDescent="0.6">
      <c r="A603" s="202">
        <f t="shared" si="10"/>
        <v>582</v>
      </c>
      <c r="B603" s="203" t="s">
        <v>1830</v>
      </c>
      <c r="C603" s="244"/>
      <c r="D603" s="204" t="s">
        <v>37</v>
      </c>
      <c r="E603" s="242"/>
      <c r="F603" s="204" t="s">
        <v>1648</v>
      </c>
      <c r="G603" s="205"/>
      <c r="H603" s="206"/>
      <c r="I603" s="205"/>
      <c r="J603" s="207" t="s">
        <v>41</v>
      </c>
      <c r="K603" s="207">
        <f>VLOOKUP(J603,สรุปที่เข้าร่วม!B:D,3,0)</f>
        <v>8</v>
      </c>
      <c r="L603" s="207" t="s">
        <v>21</v>
      </c>
      <c r="M603" s="208">
        <f>VLOOKUP(F603,school!F:G,2,0)</f>
        <v>36</v>
      </c>
      <c r="N603" s="209" t="str">
        <f>VLOOKUP(F603,school!F:H,3,0)</f>
        <v>กลุ่ม 4</v>
      </c>
    </row>
    <row r="604" spans="1:14" s="210" customFormat="1" ht="30" customHeight="1" x14ac:dyDescent="0.6">
      <c r="A604" s="202">
        <f t="shared" si="10"/>
        <v>583</v>
      </c>
      <c r="B604" s="203" t="s">
        <v>1831</v>
      </c>
      <c r="C604" s="244"/>
      <c r="D604" s="204" t="s">
        <v>37</v>
      </c>
      <c r="E604" s="242"/>
      <c r="F604" s="204" t="s">
        <v>1648</v>
      </c>
      <c r="G604" s="205"/>
      <c r="H604" s="206"/>
      <c r="I604" s="205"/>
      <c r="J604" s="207" t="s">
        <v>41</v>
      </c>
      <c r="K604" s="207">
        <f>VLOOKUP(J604,สรุปที่เข้าร่วม!B:D,3,0)</f>
        <v>8</v>
      </c>
      <c r="L604" s="207" t="s">
        <v>21</v>
      </c>
      <c r="M604" s="208">
        <f>VLOOKUP(F604,school!F:G,2,0)</f>
        <v>36</v>
      </c>
      <c r="N604" s="209" t="str">
        <f>VLOOKUP(F604,school!F:H,3,0)</f>
        <v>กลุ่ม 4</v>
      </c>
    </row>
    <row r="605" spans="1:14" s="210" customFormat="1" ht="30" customHeight="1" x14ac:dyDescent="0.6">
      <c r="A605" s="202">
        <f t="shared" si="10"/>
        <v>584</v>
      </c>
      <c r="B605" s="203" t="s">
        <v>1832</v>
      </c>
      <c r="C605" s="244"/>
      <c r="D605" s="204" t="s">
        <v>37</v>
      </c>
      <c r="E605" s="242"/>
      <c r="F605" s="204" t="s">
        <v>1648</v>
      </c>
      <c r="G605" s="205"/>
      <c r="H605" s="206"/>
      <c r="I605" s="205"/>
      <c r="J605" s="207" t="s">
        <v>41</v>
      </c>
      <c r="K605" s="207">
        <f>VLOOKUP(J605,สรุปที่เข้าร่วม!B:D,3,0)</f>
        <v>8</v>
      </c>
      <c r="L605" s="207" t="s">
        <v>21</v>
      </c>
      <c r="M605" s="208">
        <f>VLOOKUP(F605,school!F:G,2,0)</f>
        <v>36</v>
      </c>
      <c r="N605" s="209" t="str">
        <f>VLOOKUP(F605,school!F:H,3,0)</f>
        <v>กลุ่ม 4</v>
      </c>
    </row>
    <row r="606" spans="1:14" s="210" customFormat="1" ht="30" customHeight="1" x14ac:dyDescent="0.6">
      <c r="A606" s="202">
        <f t="shared" si="10"/>
        <v>585</v>
      </c>
      <c r="B606" s="203" t="s">
        <v>1833</v>
      </c>
      <c r="C606" s="244"/>
      <c r="D606" s="204" t="s">
        <v>37</v>
      </c>
      <c r="E606" s="242"/>
      <c r="F606" s="204" t="s">
        <v>1648</v>
      </c>
      <c r="G606" s="205"/>
      <c r="H606" s="206"/>
      <c r="I606" s="205"/>
      <c r="J606" s="207" t="s">
        <v>41</v>
      </c>
      <c r="K606" s="207">
        <f>VLOOKUP(J606,สรุปที่เข้าร่วม!B:D,3,0)</f>
        <v>8</v>
      </c>
      <c r="L606" s="207" t="s">
        <v>21</v>
      </c>
      <c r="M606" s="208">
        <f>VLOOKUP(F606,school!F:G,2,0)</f>
        <v>36</v>
      </c>
      <c r="N606" s="209" t="str">
        <f>VLOOKUP(F606,school!F:H,3,0)</f>
        <v>กลุ่ม 4</v>
      </c>
    </row>
    <row r="607" spans="1:14" s="210" customFormat="1" ht="30" customHeight="1" x14ac:dyDescent="0.6">
      <c r="A607" s="202">
        <f t="shared" si="10"/>
        <v>586</v>
      </c>
      <c r="B607" s="203" t="s">
        <v>1834</v>
      </c>
      <c r="C607" s="244"/>
      <c r="D607" s="204" t="s">
        <v>37</v>
      </c>
      <c r="E607" s="242"/>
      <c r="F607" s="204" t="s">
        <v>1648</v>
      </c>
      <c r="G607" s="205"/>
      <c r="H607" s="206"/>
      <c r="I607" s="205"/>
      <c r="J607" s="207" t="s">
        <v>41</v>
      </c>
      <c r="K607" s="207">
        <f>VLOOKUP(J607,สรุปที่เข้าร่วม!B:D,3,0)</f>
        <v>8</v>
      </c>
      <c r="L607" s="207" t="s">
        <v>21</v>
      </c>
      <c r="M607" s="208">
        <f>VLOOKUP(F607,school!F:G,2,0)</f>
        <v>36</v>
      </c>
      <c r="N607" s="209" t="str">
        <f>VLOOKUP(F607,school!F:H,3,0)</f>
        <v>กลุ่ม 4</v>
      </c>
    </row>
    <row r="608" spans="1:14" s="210" customFormat="1" ht="30" customHeight="1" x14ac:dyDescent="0.6">
      <c r="A608" s="202">
        <f t="shared" si="10"/>
        <v>587</v>
      </c>
      <c r="B608" s="203" t="s">
        <v>1835</v>
      </c>
      <c r="C608" s="244"/>
      <c r="D608" s="204" t="s">
        <v>37</v>
      </c>
      <c r="E608" s="242"/>
      <c r="F608" s="204" t="s">
        <v>1648</v>
      </c>
      <c r="G608" s="205"/>
      <c r="H608" s="206"/>
      <c r="I608" s="205"/>
      <c r="J608" s="207" t="s">
        <v>41</v>
      </c>
      <c r="K608" s="207">
        <f>VLOOKUP(J608,สรุปที่เข้าร่วม!B:D,3,0)</f>
        <v>8</v>
      </c>
      <c r="L608" s="207" t="s">
        <v>21</v>
      </c>
      <c r="M608" s="208">
        <f>VLOOKUP(F608,school!F:G,2,0)</f>
        <v>36</v>
      </c>
      <c r="N608" s="209" t="str">
        <f>VLOOKUP(F608,school!F:H,3,0)</f>
        <v>กลุ่ม 4</v>
      </c>
    </row>
    <row r="609" spans="1:14" s="210" customFormat="1" ht="30" customHeight="1" x14ac:dyDescent="0.6">
      <c r="A609" s="202">
        <f t="shared" si="10"/>
        <v>588</v>
      </c>
      <c r="B609" s="203" t="s">
        <v>1456</v>
      </c>
      <c r="C609" s="241" t="s">
        <v>35</v>
      </c>
      <c r="D609" s="204" t="s">
        <v>37</v>
      </c>
      <c r="E609" s="242">
        <f>VLOOKUP(D609,สรุปที่เข้าร่วม!H:I,2,0)</f>
        <v>3</v>
      </c>
      <c r="F609" s="204" t="s">
        <v>1654</v>
      </c>
      <c r="G609" s="205"/>
      <c r="H609" s="206" t="s">
        <v>1457</v>
      </c>
      <c r="I609" s="205"/>
      <c r="J609" s="207" t="s">
        <v>41</v>
      </c>
      <c r="K609" s="207">
        <f>VLOOKUP(J609,สรุปที่เข้าร่วม!B:D,3,0)</f>
        <v>8</v>
      </c>
      <c r="L609" s="207" t="s">
        <v>21</v>
      </c>
      <c r="M609" s="208">
        <f>VLOOKUP(F609,school!F:G,2,0)</f>
        <v>38</v>
      </c>
      <c r="N609" s="209" t="str">
        <f>VLOOKUP(F609,school!F:H,3,0)</f>
        <v>กลุ่ม 4</v>
      </c>
    </row>
    <row r="610" spans="1:14" s="210" customFormat="1" ht="30" customHeight="1" x14ac:dyDescent="0.6">
      <c r="A610" s="202">
        <f t="shared" si="10"/>
        <v>589</v>
      </c>
      <c r="B610" s="203" t="s">
        <v>1799</v>
      </c>
      <c r="C610" s="244"/>
      <c r="D610" s="204" t="s">
        <v>37</v>
      </c>
      <c r="E610" s="242">
        <f>VLOOKUP(D610,สรุปที่เข้าร่วม!H:I,2,0)</f>
        <v>3</v>
      </c>
      <c r="F610" s="204" t="s">
        <v>1654</v>
      </c>
      <c r="G610" s="205"/>
      <c r="H610" s="206" t="s">
        <v>1479</v>
      </c>
      <c r="I610" s="205"/>
      <c r="J610" s="207" t="s">
        <v>41</v>
      </c>
      <c r="K610" s="207">
        <f>VLOOKUP(J610,สรุปที่เข้าร่วม!B:D,3,0)</f>
        <v>8</v>
      </c>
      <c r="L610" s="207" t="s">
        <v>21</v>
      </c>
      <c r="M610" s="208">
        <f>VLOOKUP(F610,school!F:G,2,0)</f>
        <v>38</v>
      </c>
      <c r="N610" s="209" t="str">
        <f>VLOOKUP(F610,school!F:H,3,0)</f>
        <v>กลุ่ม 4</v>
      </c>
    </row>
    <row r="611" spans="1:14" s="210" customFormat="1" ht="30" customHeight="1" x14ac:dyDescent="0.6">
      <c r="A611" s="202">
        <f t="shared" si="10"/>
        <v>590</v>
      </c>
      <c r="B611" s="203" t="s">
        <v>204</v>
      </c>
      <c r="C611" s="244"/>
      <c r="D611" s="204" t="s">
        <v>37</v>
      </c>
      <c r="E611" s="242">
        <f>VLOOKUP(D611,สรุปที่เข้าร่วม!H:I,2,0)</f>
        <v>3</v>
      </c>
      <c r="F611" s="204" t="s">
        <v>1666</v>
      </c>
      <c r="G611" s="205"/>
      <c r="H611" s="206" t="s">
        <v>205</v>
      </c>
      <c r="I611" s="205"/>
      <c r="J611" s="207" t="s">
        <v>41</v>
      </c>
      <c r="K611" s="207">
        <f>VLOOKUP(J611,สรุปที่เข้าร่วม!B:D,3,0)</f>
        <v>8</v>
      </c>
      <c r="L611" s="207" t="s">
        <v>21</v>
      </c>
      <c r="M611" s="208">
        <f>VLOOKUP(F611,school!F:G,2,0)</f>
        <v>42</v>
      </c>
      <c r="N611" s="209" t="str">
        <f>VLOOKUP(F611,school!F:H,3,0)</f>
        <v>กลุ่ม 4</v>
      </c>
    </row>
    <row r="612" spans="1:14" s="210" customFormat="1" ht="30" customHeight="1" x14ac:dyDescent="0.6">
      <c r="A612" s="202">
        <f t="shared" si="10"/>
        <v>591</v>
      </c>
      <c r="B612" s="203" t="s">
        <v>1800</v>
      </c>
      <c r="C612" s="244"/>
      <c r="D612" s="204" t="s">
        <v>37</v>
      </c>
      <c r="E612" s="242">
        <f>VLOOKUP(D612,สรุปที่เข้าร่วม!H:I,2,0)</f>
        <v>3</v>
      </c>
      <c r="F612" s="204" t="s">
        <v>1666</v>
      </c>
      <c r="G612" s="205"/>
      <c r="H612" s="206" t="s">
        <v>280</v>
      </c>
      <c r="I612" s="205"/>
      <c r="J612" s="207" t="s">
        <v>41</v>
      </c>
      <c r="K612" s="207">
        <f>VLOOKUP(J612,สรุปที่เข้าร่วม!B:D,3,0)</f>
        <v>8</v>
      </c>
      <c r="L612" s="207" t="s">
        <v>21</v>
      </c>
      <c r="M612" s="208">
        <f>VLOOKUP(F612,school!F:G,2,0)</f>
        <v>42</v>
      </c>
      <c r="N612" s="209" t="str">
        <f>VLOOKUP(F612,school!F:H,3,0)</f>
        <v>กลุ่ม 4</v>
      </c>
    </row>
    <row r="613" spans="1:14" s="210" customFormat="1" ht="30" customHeight="1" x14ac:dyDescent="0.6">
      <c r="A613" s="202">
        <f t="shared" si="10"/>
        <v>592</v>
      </c>
      <c r="B613" s="203" t="s">
        <v>1376</v>
      </c>
      <c r="C613" s="244"/>
      <c r="D613" s="204" t="s">
        <v>37</v>
      </c>
      <c r="E613" s="242">
        <f>VLOOKUP(D613,สรุปที่เข้าร่วม!H:I,2,0)</f>
        <v>3</v>
      </c>
      <c r="F613" s="204" t="s">
        <v>1669</v>
      </c>
      <c r="G613" s="205"/>
      <c r="H613" s="206" t="s">
        <v>1377</v>
      </c>
      <c r="I613" s="205"/>
      <c r="J613" s="207" t="s">
        <v>41</v>
      </c>
      <c r="K613" s="207">
        <f>VLOOKUP(J613,สรุปที่เข้าร่วม!B:D,3,0)</f>
        <v>8</v>
      </c>
      <c r="L613" s="207" t="s">
        <v>21</v>
      </c>
      <c r="M613" s="208">
        <f>VLOOKUP(F613,school!F:G,2,0)</f>
        <v>43</v>
      </c>
      <c r="N613" s="209" t="str">
        <f>VLOOKUP(F613,school!F:H,3,0)</f>
        <v>กลุ่ม 4</v>
      </c>
    </row>
    <row r="614" spans="1:14" s="210" customFormat="1" ht="30" customHeight="1" x14ac:dyDescent="0.6">
      <c r="A614" s="202">
        <f t="shared" si="10"/>
        <v>593</v>
      </c>
      <c r="B614" s="203" t="s">
        <v>1001</v>
      </c>
      <c r="C614" s="244"/>
      <c r="D614" s="204" t="s">
        <v>37</v>
      </c>
      <c r="E614" s="242">
        <f>VLOOKUP(D614,สรุปที่เข้าร่วม!H:I,2,0)</f>
        <v>3</v>
      </c>
      <c r="F614" s="204" t="s">
        <v>1671</v>
      </c>
      <c r="G614" s="205"/>
      <c r="H614" s="206" t="s">
        <v>1002</v>
      </c>
      <c r="I614" s="205"/>
      <c r="J614" s="207" t="s">
        <v>41</v>
      </c>
      <c r="K614" s="207">
        <f>VLOOKUP(J614,สรุปที่เข้าร่วม!B:D,3,0)</f>
        <v>8</v>
      </c>
      <c r="L614" s="207" t="s">
        <v>21</v>
      </c>
      <c r="M614" s="208">
        <f>VLOOKUP(F614,school!F:G,2,0)</f>
        <v>44</v>
      </c>
      <c r="N614" s="209" t="str">
        <f>VLOOKUP(F614,school!F:H,3,0)</f>
        <v>กลุ่ม 4</v>
      </c>
    </row>
    <row r="615" spans="1:14" s="210" customFormat="1" ht="30" customHeight="1" x14ac:dyDescent="0.6">
      <c r="A615" s="202">
        <f t="shared" ref="A615:A660" si="11">A614+1</f>
        <v>594</v>
      </c>
      <c r="B615" s="203" t="s">
        <v>1488</v>
      </c>
      <c r="C615" s="244"/>
      <c r="D615" s="204" t="s">
        <v>37</v>
      </c>
      <c r="E615" s="242">
        <f>VLOOKUP(D615,สรุปที่เข้าร่วม!H:I,2,0)</f>
        <v>3</v>
      </c>
      <c r="F615" s="204" t="s">
        <v>1674</v>
      </c>
      <c r="G615" s="205"/>
      <c r="H615" s="206" t="s">
        <v>1489</v>
      </c>
      <c r="I615" s="205"/>
      <c r="J615" s="207" t="s">
        <v>41</v>
      </c>
      <c r="K615" s="207">
        <f>VLOOKUP(J615,สรุปที่เข้าร่วม!B:D,3,0)</f>
        <v>8</v>
      </c>
      <c r="L615" s="207" t="s">
        <v>21</v>
      </c>
      <c r="M615" s="208">
        <f>VLOOKUP(F615,school!F:G,2,0)</f>
        <v>45</v>
      </c>
      <c r="N615" s="209" t="str">
        <f>VLOOKUP(F615,school!F:H,3,0)</f>
        <v>กลุ่ม 4</v>
      </c>
    </row>
    <row r="616" spans="1:14" s="210" customFormat="1" ht="30" customHeight="1" x14ac:dyDescent="0.6">
      <c r="A616" s="202">
        <f t="shared" si="11"/>
        <v>595</v>
      </c>
      <c r="B616" s="203" t="s">
        <v>1801</v>
      </c>
      <c r="C616" s="244"/>
      <c r="D616" s="204" t="s">
        <v>37</v>
      </c>
      <c r="E616" s="242">
        <f>VLOOKUP(D616,สรุปที่เข้าร่วม!H:I,2,0)</f>
        <v>3</v>
      </c>
      <c r="F616" s="204" t="s">
        <v>1674</v>
      </c>
      <c r="G616" s="205"/>
      <c r="H616" s="206" t="s">
        <v>754</v>
      </c>
      <c r="I616" s="205"/>
      <c r="J616" s="207" t="s">
        <v>41</v>
      </c>
      <c r="K616" s="207">
        <f>VLOOKUP(J616,สรุปที่เข้าร่วม!B:D,3,0)</f>
        <v>8</v>
      </c>
      <c r="L616" s="207" t="s">
        <v>21</v>
      </c>
      <c r="M616" s="208">
        <f>VLOOKUP(F616,school!F:G,2,0)</f>
        <v>45</v>
      </c>
      <c r="N616" s="209" t="str">
        <f>VLOOKUP(F616,school!F:H,3,0)</f>
        <v>กลุ่ม 4</v>
      </c>
    </row>
    <row r="617" spans="1:14" s="210" customFormat="1" ht="30" customHeight="1" x14ac:dyDescent="0.6">
      <c r="A617" s="202">
        <f t="shared" si="11"/>
        <v>596</v>
      </c>
      <c r="B617" s="203" t="s">
        <v>1802</v>
      </c>
      <c r="C617" s="241" t="s">
        <v>35</v>
      </c>
      <c r="D617" s="204" t="s">
        <v>37</v>
      </c>
      <c r="E617" s="242">
        <f>VLOOKUP(D617,สรุปที่เข้าร่วม!H:I,2,0)</f>
        <v>3</v>
      </c>
      <c r="F617" s="204" t="s">
        <v>1674</v>
      </c>
      <c r="G617" s="205"/>
      <c r="H617" s="206" t="s">
        <v>781</v>
      </c>
      <c r="I617" s="205"/>
      <c r="J617" s="207" t="s">
        <v>41</v>
      </c>
      <c r="K617" s="207">
        <f>VLOOKUP(J617,สรุปที่เข้าร่วม!B:D,3,0)</f>
        <v>8</v>
      </c>
      <c r="L617" s="207" t="s">
        <v>21</v>
      </c>
      <c r="M617" s="208">
        <f>VLOOKUP(F617,school!F:G,2,0)</f>
        <v>45</v>
      </c>
      <c r="N617" s="209" t="str">
        <f>VLOOKUP(F617,school!F:H,3,0)</f>
        <v>กลุ่ม 4</v>
      </c>
    </row>
    <row r="618" spans="1:14" s="210" customFormat="1" ht="30" customHeight="1" x14ac:dyDescent="0.6">
      <c r="A618" s="202">
        <f t="shared" si="11"/>
        <v>597</v>
      </c>
      <c r="B618" s="203" t="s">
        <v>1131</v>
      </c>
      <c r="C618" s="244"/>
      <c r="D618" s="204" t="s">
        <v>37</v>
      </c>
      <c r="E618" s="242">
        <f>VLOOKUP(D618,สรุปที่เข้าร่วม!H:I,2,0)</f>
        <v>3</v>
      </c>
      <c r="F618" s="204" t="s">
        <v>1677</v>
      </c>
      <c r="G618" s="205"/>
      <c r="H618" s="206" t="s">
        <v>1132</v>
      </c>
      <c r="I618" s="205"/>
      <c r="J618" s="207" t="s">
        <v>41</v>
      </c>
      <c r="K618" s="207">
        <f>VLOOKUP(J618,สรุปที่เข้าร่วม!B:D,3,0)</f>
        <v>8</v>
      </c>
      <c r="L618" s="207" t="s">
        <v>21</v>
      </c>
      <c r="M618" s="208">
        <f>VLOOKUP(F618,school!F:G,2,0)</f>
        <v>46</v>
      </c>
      <c r="N618" s="209" t="str">
        <f>VLOOKUP(F618,school!F:H,3,0)</f>
        <v>กลุ่ม 4</v>
      </c>
    </row>
    <row r="619" spans="1:14" s="210" customFormat="1" ht="30" customHeight="1" x14ac:dyDescent="0.6">
      <c r="A619" s="202">
        <f t="shared" si="11"/>
        <v>598</v>
      </c>
      <c r="B619" s="203" t="s">
        <v>1145</v>
      </c>
      <c r="C619" s="244"/>
      <c r="D619" s="204" t="s">
        <v>37</v>
      </c>
      <c r="E619" s="242">
        <f>VLOOKUP(D619,สรุปที่เข้าร่วม!H:I,2,0)</f>
        <v>3</v>
      </c>
      <c r="F619" s="204" t="s">
        <v>1677</v>
      </c>
      <c r="G619" s="205"/>
      <c r="H619" s="245">
        <v>897915764</v>
      </c>
      <c r="I619" s="205"/>
      <c r="J619" s="207" t="s">
        <v>41</v>
      </c>
      <c r="K619" s="207">
        <f>VLOOKUP(J619,สรุปที่เข้าร่วม!B:D,3,0)</f>
        <v>8</v>
      </c>
      <c r="L619" s="207" t="s">
        <v>21</v>
      </c>
      <c r="M619" s="208">
        <f>VLOOKUP(F619,school!F:G,2,0)</f>
        <v>46</v>
      </c>
      <c r="N619" s="209" t="str">
        <f>VLOOKUP(F619,school!F:H,3,0)</f>
        <v>กลุ่ม 4</v>
      </c>
    </row>
    <row r="620" spans="1:14" s="210" customFormat="1" ht="30" customHeight="1" x14ac:dyDescent="0.6">
      <c r="A620" s="202">
        <f t="shared" si="11"/>
        <v>599</v>
      </c>
      <c r="B620" s="203" t="s">
        <v>1433</v>
      </c>
      <c r="C620" s="244"/>
      <c r="D620" s="204" t="s">
        <v>37</v>
      </c>
      <c r="E620" s="242">
        <f>VLOOKUP(D620,สรุปที่เข้าร่วม!H:I,2,0)</f>
        <v>3</v>
      </c>
      <c r="F620" s="204" t="s">
        <v>1677</v>
      </c>
      <c r="G620" s="205"/>
      <c r="H620" s="206" t="s">
        <v>1434</v>
      </c>
      <c r="I620" s="205"/>
      <c r="J620" s="207" t="s">
        <v>41</v>
      </c>
      <c r="K620" s="207">
        <f>VLOOKUP(J620,สรุปที่เข้าร่วม!B:D,3,0)</f>
        <v>8</v>
      </c>
      <c r="L620" s="207" t="s">
        <v>21</v>
      </c>
      <c r="M620" s="208">
        <f>VLOOKUP(F620,school!F:G,2,0)</f>
        <v>46</v>
      </c>
      <c r="N620" s="209" t="str">
        <f>VLOOKUP(F620,school!F:H,3,0)</f>
        <v>กลุ่ม 4</v>
      </c>
    </row>
    <row r="621" spans="1:14" s="210" customFormat="1" ht="30" customHeight="1" x14ac:dyDescent="0.6">
      <c r="A621" s="202">
        <f t="shared" si="11"/>
        <v>600</v>
      </c>
      <c r="B621" s="203" t="s">
        <v>345</v>
      </c>
      <c r="C621" s="241" t="s">
        <v>35</v>
      </c>
      <c r="D621" s="204" t="s">
        <v>37</v>
      </c>
      <c r="E621" s="242">
        <f>VLOOKUP(D621,สรุปที่เข้าร่วม!H:I,2,0)</f>
        <v>3</v>
      </c>
      <c r="F621" s="204" t="s">
        <v>1680</v>
      </c>
      <c r="G621" s="205"/>
      <c r="H621" s="206" t="s">
        <v>346</v>
      </c>
      <c r="I621" s="205"/>
      <c r="J621" s="207" t="s">
        <v>41</v>
      </c>
      <c r="K621" s="207">
        <f>VLOOKUP(J621,สรุปที่เข้าร่วม!B:D,3,0)</f>
        <v>8</v>
      </c>
      <c r="L621" s="207" t="s">
        <v>21</v>
      </c>
      <c r="M621" s="208">
        <f>VLOOKUP(F621,school!F:G,2,0)</f>
        <v>47</v>
      </c>
      <c r="N621" s="209" t="str">
        <f>VLOOKUP(F621,school!F:H,3,0)</f>
        <v>กลุ่ม 5</v>
      </c>
    </row>
    <row r="622" spans="1:14" s="210" customFormat="1" ht="30" customHeight="1" x14ac:dyDescent="0.6">
      <c r="A622" s="202">
        <f t="shared" si="11"/>
        <v>601</v>
      </c>
      <c r="B622" s="203" t="s">
        <v>146</v>
      </c>
      <c r="C622" s="244"/>
      <c r="D622" s="204" t="s">
        <v>37</v>
      </c>
      <c r="E622" s="242">
        <f>VLOOKUP(D622,สรุปที่เข้าร่วม!H:I,2,0)</f>
        <v>3</v>
      </c>
      <c r="F622" s="204" t="s">
        <v>1680</v>
      </c>
      <c r="G622" s="205"/>
      <c r="H622" s="206" t="s">
        <v>147</v>
      </c>
      <c r="I622" s="205"/>
      <c r="J622" s="207" t="s">
        <v>41</v>
      </c>
      <c r="K622" s="207">
        <f>VLOOKUP(J622,สรุปที่เข้าร่วม!B:D,3,0)</f>
        <v>8</v>
      </c>
      <c r="L622" s="207" t="s">
        <v>21</v>
      </c>
      <c r="M622" s="208">
        <f>VLOOKUP(F622,school!F:G,2,0)</f>
        <v>47</v>
      </c>
      <c r="N622" s="209" t="str">
        <f>VLOOKUP(F622,school!F:H,3,0)</f>
        <v>กลุ่ม 5</v>
      </c>
    </row>
    <row r="623" spans="1:14" s="210" customFormat="1" ht="30" customHeight="1" x14ac:dyDescent="0.6">
      <c r="A623" s="202">
        <f t="shared" si="11"/>
        <v>602</v>
      </c>
      <c r="B623" s="203" t="s">
        <v>329</v>
      </c>
      <c r="C623" s="244"/>
      <c r="D623" s="204" t="s">
        <v>37</v>
      </c>
      <c r="E623" s="242">
        <f>VLOOKUP(D623,สรุปที่เข้าร่วม!H:I,2,0)</f>
        <v>3</v>
      </c>
      <c r="F623" s="204" t="s">
        <v>1680</v>
      </c>
      <c r="G623" s="205"/>
      <c r="H623" s="206" t="s">
        <v>330</v>
      </c>
      <c r="I623" s="205"/>
      <c r="J623" s="207" t="s">
        <v>41</v>
      </c>
      <c r="K623" s="207">
        <f>VLOOKUP(J623,สรุปที่เข้าร่วม!B:D,3,0)</f>
        <v>8</v>
      </c>
      <c r="L623" s="207" t="s">
        <v>21</v>
      </c>
      <c r="M623" s="208">
        <f>VLOOKUP(F623,school!F:G,2,0)</f>
        <v>47</v>
      </c>
      <c r="N623" s="209" t="str">
        <f>VLOOKUP(F623,school!F:H,3,0)</f>
        <v>กลุ่ม 5</v>
      </c>
    </row>
    <row r="624" spans="1:14" s="210" customFormat="1" ht="30" customHeight="1" x14ac:dyDescent="0.6">
      <c r="A624" s="202">
        <f t="shared" si="11"/>
        <v>603</v>
      </c>
      <c r="B624" s="203" t="s">
        <v>1211</v>
      </c>
      <c r="C624" s="244"/>
      <c r="D624" s="204" t="s">
        <v>37</v>
      </c>
      <c r="E624" s="242">
        <f>VLOOKUP(D624,สรุปที่เข้าร่วม!H:I,2,0)</f>
        <v>3</v>
      </c>
      <c r="F624" s="204" t="s">
        <v>1682</v>
      </c>
      <c r="G624" s="205"/>
      <c r="H624" s="206" t="s">
        <v>1212</v>
      </c>
      <c r="I624" s="205"/>
      <c r="J624" s="207" t="s">
        <v>41</v>
      </c>
      <c r="K624" s="207">
        <f>VLOOKUP(J624,สรุปที่เข้าร่วม!B:D,3,0)</f>
        <v>8</v>
      </c>
      <c r="L624" s="207" t="s">
        <v>21</v>
      </c>
      <c r="M624" s="208">
        <f>VLOOKUP(F624,school!F:G,2,0)</f>
        <v>48</v>
      </c>
      <c r="N624" s="209" t="str">
        <f>VLOOKUP(F624,school!F:H,3,0)</f>
        <v>กลุ่ม 5</v>
      </c>
    </row>
    <row r="625" spans="1:14" s="210" customFormat="1" ht="30" customHeight="1" x14ac:dyDescent="0.6">
      <c r="A625" s="202">
        <f t="shared" si="11"/>
        <v>604</v>
      </c>
      <c r="B625" s="203" t="s">
        <v>899</v>
      </c>
      <c r="C625" s="244"/>
      <c r="D625" s="204" t="s">
        <v>37</v>
      </c>
      <c r="E625" s="242">
        <f>VLOOKUP(D625,สรุปที่เข้าร่วม!H:I,2,0)</f>
        <v>3</v>
      </c>
      <c r="F625" s="204" t="s">
        <v>1688</v>
      </c>
      <c r="G625" s="205"/>
      <c r="H625" s="245">
        <v>618269648</v>
      </c>
      <c r="I625" s="205"/>
      <c r="J625" s="207" t="s">
        <v>41</v>
      </c>
      <c r="K625" s="207">
        <f>VLOOKUP(J625,สรุปที่เข้าร่วม!B:D,3,0)</f>
        <v>8</v>
      </c>
      <c r="L625" s="207" t="s">
        <v>21</v>
      </c>
      <c r="M625" s="208">
        <f>VLOOKUP(F625,school!F:G,2,0)</f>
        <v>50</v>
      </c>
      <c r="N625" s="209" t="str">
        <f>VLOOKUP(F625,school!F:H,3,0)</f>
        <v>กลุ่ม 5</v>
      </c>
    </row>
    <row r="626" spans="1:14" s="210" customFormat="1" ht="30" customHeight="1" x14ac:dyDescent="0.6">
      <c r="A626" s="202">
        <f t="shared" si="11"/>
        <v>605</v>
      </c>
      <c r="B626" s="203" t="s">
        <v>1010</v>
      </c>
      <c r="C626" s="244"/>
      <c r="D626" s="204" t="s">
        <v>37</v>
      </c>
      <c r="E626" s="242">
        <f>VLOOKUP(D626,สรุปที่เข้าร่วม!H:I,2,0)</f>
        <v>3</v>
      </c>
      <c r="F626" s="204" t="s">
        <v>1688</v>
      </c>
      <c r="G626" s="205"/>
      <c r="H626" s="206" t="s">
        <v>1011</v>
      </c>
      <c r="I626" s="205"/>
      <c r="J626" s="207" t="s">
        <v>41</v>
      </c>
      <c r="K626" s="207">
        <f>VLOOKUP(J626,สรุปที่เข้าร่วม!B:D,3,0)</f>
        <v>8</v>
      </c>
      <c r="L626" s="207" t="s">
        <v>21</v>
      </c>
      <c r="M626" s="208">
        <f>VLOOKUP(F626,school!F:G,2,0)</f>
        <v>50</v>
      </c>
      <c r="N626" s="209" t="str">
        <f>VLOOKUP(F626,school!F:H,3,0)</f>
        <v>กลุ่ม 5</v>
      </c>
    </row>
    <row r="627" spans="1:14" s="210" customFormat="1" ht="30" customHeight="1" x14ac:dyDescent="0.6">
      <c r="A627" s="202">
        <f t="shared" si="11"/>
        <v>606</v>
      </c>
      <c r="B627" s="203" t="s">
        <v>1806</v>
      </c>
      <c r="C627" s="244"/>
      <c r="D627" s="204" t="s">
        <v>37</v>
      </c>
      <c r="E627" s="242">
        <f>VLOOKUP(D627,สรุปที่เข้าร่วม!H:I,2,0)</f>
        <v>3</v>
      </c>
      <c r="F627" s="204" t="s">
        <v>1690</v>
      </c>
      <c r="G627" s="205"/>
      <c r="H627" s="206" t="s">
        <v>55</v>
      </c>
      <c r="I627" s="205"/>
      <c r="J627" s="207" t="s">
        <v>41</v>
      </c>
      <c r="K627" s="207">
        <f>VLOOKUP(J627,สรุปที่เข้าร่วม!B:D,3,0)</f>
        <v>8</v>
      </c>
      <c r="L627" s="207" t="s">
        <v>21</v>
      </c>
      <c r="M627" s="208">
        <f>VLOOKUP(F627,school!F:G,2,0)</f>
        <v>51</v>
      </c>
      <c r="N627" s="209" t="str">
        <f>VLOOKUP(F627,school!F:H,3,0)</f>
        <v>กลุ่ม 5</v>
      </c>
    </row>
    <row r="628" spans="1:14" s="210" customFormat="1" ht="30" customHeight="1" x14ac:dyDescent="0.6">
      <c r="A628" s="202">
        <f t="shared" si="11"/>
        <v>607</v>
      </c>
      <c r="B628" s="203" t="s">
        <v>88</v>
      </c>
      <c r="C628" s="244"/>
      <c r="D628" s="204" t="s">
        <v>37</v>
      </c>
      <c r="E628" s="242">
        <f>VLOOKUP(D628,สรุปที่เข้าร่วม!H:I,2,0)</f>
        <v>3</v>
      </c>
      <c r="F628" s="204" t="s">
        <v>1690</v>
      </c>
      <c r="G628" s="205"/>
      <c r="H628" s="245">
        <v>817716377</v>
      </c>
      <c r="I628" s="205"/>
      <c r="J628" s="207" t="s">
        <v>41</v>
      </c>
      <c r="K628" s="207">
        <f>VLOOKUP(J628,สรุปที่เข้าร่วม!B:D,3,0)</f>
        <v>8</v>
      </c>
      <c r="L628" s="207" t="s">
        <v>21</v>
      </c>
      <c r="M628" s="208">
        <f>VLOOKUP(F628,school!F:G,2,0)</f>
        <v>51</v>
      </c>
      <c r="N628" s="209" t="str">
        <f>VLOOKUP(F628,school!F:H,3,0)</f>
        <v>กลุ่ม 5</v>
      </c>
    </row>
    <row r="629" spans="1:14" s="210" customFormat="1" ht="30" customHeight="1" x14ac:dyDescent="0.6">
      <c r="A629" s="202">
        <f t="shared" si="11"/>
        <v>608</v>
      </c>
      <c r="B629" s="203" t="s">
        <v>106</v>
      </c>
      <c r="C629" s="244"/>
      <c r="D629" s="204" t="s">
        <v>37</v>
      </c>
      <c r="E629" s="242">
        <f>VLOOKUP(D629,สรุปที่เข้าร่วม!H:I,2,0)</f>
        <v>3</v>
      </c>
      <c r="F629" s="204" t="s">
        <v>1690</v>
      </c>
      <c r="G629" s="205"/>
      <c r="H629" s="206" t="s">
        <v>107</v>
      </c>
      <c r="I629" s="205"/>
      <c r="J629" s="207" t="s">
        <v>41</v>
      </c>
      <c r="K629" s="207">
        <f>VLOOKUP(J629,สรุปที่เข้าร่วม!B:D,3,0)</f>
        <v>8</v>
      </c>
      <c r="L629" s="207" t="s">
        <v>21</v>
      </c>
      <c r="M629" s="208">
        <f>VLOOKUP(F629,school!F:G,2,0)</f>
        <v>51</v>
      </c>
      <c r="N629" s="209" t="str">
        <f>VLOOKUP(F629,school!F:H,3,0)</f>
        <v>กลุ่ม 5</v>
      </c>
    </row>
    <row r="630" spans="1:14" s="210" customFormat="1" ht="30" customHeight="1" x14ac:dyDescent="0.6">
      <c r="A630" s="202">
        <f t="shared" si="11"/>
        <v>609</v>
      </c>
      <c r="B630" s="203" t="s">
        <v>137</v>
      </c>
      <c r="C630" s="241" t="s">
        <v>35</v>
      </c>
      <c r="D630" s="204" t="s">
        <v>37</v>
      </c>
      <c r="E630" s="242">
        <f>VLOOKUP(D630,สรุปที่เข้าร่วม!H:I,2,0)</f>
        <v>3</v>
      </c>
      <c r="F630" s="204" t="s">
        <v>1690</v>
      </c>
      <c r="G630" s="205"/>
      <c r="H630" s="206" t="s">
        <v>138</v>
      </c>
      <c r="I630" s="205"/>
      <c r="J630" s="207" t="s">
        <v>41</v>
      </c>
      <c r="K630" s="207">
        <f>VLOOKUP(J630,สรุปที่เข้าร่วม!B:D,3,0)</f>
        <v>8</v>
      </c>
      <c r="L630" s="207" t="s">
        <v>21</v>
      </c>
      <c r="M630" s="208">
        <f>VLOOKUP(F630,school!F:G,2,0)</f>
        <v>51</v>
      </c>
      <c r="N630" s="209" t="str">
        <f>VLOOKUP(F630,school!F:H,3,0)</f>
        <v>กลุ่ม 5</v>
      </c>
    </row>
    <row r="631" spans="1:14" s="210" customFormat="1" ht="30" customHeight="1" x14ac:dyDescent="0.6">
      <c r="A631" s="202">
        <f t="shared" si="11"/>
        <v>610</v>
      </c>
      <c r="B631" s="203" t="s">
        <v>1018</v>
      </c>
      <c r="C631" s="244"/>
      <c r="D631" s="204" t="s">
        <v>37</v>
      </c>
      <c r="E631" s="242">
        <f>VLOOKUP(D631,สรุปที่เข้าร่วม!H:I,2,0)</f>
        <v>3</v>
      </c>
      <c r="F631" s="204" t="s">
        <v>1690</v>
      </c>
      <c r="G631" s="205"/>
      <c r="H631" s="206" t="s">
        <v>1019</v>
      </c>
      <c r="I631" s="205"/>
      <c r="J631" s="207" t="s">
        <v>41</v>
      </c>
      <c r="K631" s="207">
        <f>VLOOKUP(J631,สรุปที่เข้าร่วม!B:D,3,0)</f>
        <v>8</v>
      </c>
      <c r="L631" s="207" t="s">
        <v>21</v>
      </c>
      <c r="M631" s="208">
        <f>VLOOKUP(F631,school!F:G,2,0)</f>
        <v>51</v>
      </c>
      <c r="N631" s="209" t="str">
        <f>VLOOKUP(F631,school!F:H,3,0)</f>
        <v>กลุ่ม 5</v>
      </c>
    </row>
    <row r="632" spans="1:14" s="210" customFormat="1" ht="30" customHeight="1" x14ac:dyDescent="0.6">
      <c r="A632" s="202">
        <f t="shared" si="11"/>
        <v>611</v>
      </c>
      <c r="B632" s="203" t="s">
        <v>484</v>
      </c>
      <c r="C632" s="244"/>
      <c r="D632" s="204" t="s">
        <v>37</v>
      </c>
      <c r="E632" s="242">
        <f>VLOOKUP(D632,สรุปที่เข้าร่วม!H:I,2,0)</f>
        <v>3</v>
      </c>
      <c r="F632" s="204" t="s">
        <v>1693</v>
      </c>
      <c r="G632" s="205"/>
      <c r="H632" s="206" t="s">
        <v>485</v>
      </c>
      <c r="I632" s="205"/>
      <c r="J632" s="207" t="s">
        <v>41</v>
      </c>
      <c r="K632" s="207">
        <f>VLOOKUP(J632,สรุปที่เข้าร่วม!B:D,3,0)</f>
        <v>8</v>
      </c>
      <c r="L632" s="207" t="s">
        <v>21</v>
      </c>
      <c r="M632" s="208">
        <f>VLOOKUP(F632,school!F:G,2,0)</f>
        <v>52</v>
      </c>
      <c r="N632" s="209" t="str">
        <f>VLOOKUP(F632,school!F:H,3,0)</f>
        <v>กลุ่ม 5</v>
      </c>
    </row>
    <row r="633" spans="1:14" s="210" customFormat="1" ht="30" customHeight="1" x14ac:dyDescent="0.6">
      <c r="A633" s="202">
        <f t="shared" si="11"/>
        <v>612</v>
      </c>
      <c r="B633" s="203" t="s">
        <v>486</v>
      </c>
      <c r="C633" s="241" t="s">
        <v>487</v>
      </c>
      <c r="D633" s="204" t="s">
        <v>37</v>
      </c>
      <c r="E633" s="242">
        <f>VLOOKUP(D633,สรุปที่เข้าร่วม!H:I,2,0)</f>
        <v>3</v>
      </c>
      <c r="F633" s="204" t="s">
        <v>1693</v>
      </c>
      <c r="G633" s="205"/>
      <c r="H633" s="206" t="s">
        <v>488</v>
      </c>
      <c r="I633" s="205"/>
      <c r="J633" s="207" t="s">
        <v>41</v>
      </c>
      <c r="K633" s="207">
        <f>VLOOKUP(J633,สรุปที่เข้าร่วม!B:D,3,0)</f>
        <v>8</v>
      </c>
      <c r="L633" s="207" t="s">
        <v>21</v>
      </c>
      <c r="M633" s="208">
        <f>VLOOKUP(F633,school!F:G,2,0)</f>
        <v>52</v>
      </c>
      <c r="N633" s="209" t="str">
        <f>VLOOKUP(F633,school!F:H,3,0)</f>
        <v>กลุ่ม 5</v>
      </c>
    </row>
    <row r="634" spans="1:14" s="210" customFormat="1" ht="30" customHeight="1" x14ac:dyDescent="0.6">
      <c r="A634" s="202">
        <f t="shared" si="11"/>
        <v>613</v>
      </c>
      <c r="B634" s="203" t="s">
        <v>489</v>
      </c>
      <c r="C634" s="244"/>
      <c r="D634" s="204" t="s">
        <v>37</v>
      </c>
      <c r="E634" s="242">
        <f>VLOOKUP(D634,สรุปที่เข้าร่วม!H:I,2,0)</f>
        <v>3</v>
      </c>
      <c r="F634" s="204" t="s">
        <v>1693</v>
      </c>
      <c r="G634" s="205"/>
      <c r="H634" s="206" t="s">
        <v>490</v>
      </c>
      <c r="I634" s="205"/>
      <c r="J634" s="207" t="s">
        <v>41</v>
      </c>
      <c r="K634" s="207">
        <f>VLOOKUP(J634,สรุปที่เข้าร่วม!B:D,3,0)</f>
        <v>8</v>
      </c>
      <c r="L634" s="207" t="s">
        <v>21</v>
      </c>
      <c r="M634" s="208">
        <f>VLOOKUP(F634,school!F:G,2,0)</f>
        <v>52</v>
      </c>
      <c r="N634" s="209" t="str">
        <f>VLOOKUP(F634,school!F:H,3,0)</f>
        <v>กลุ่ม 5</v>
      </c>
    </row>
    <row r="635" spans="1:14" s="210" customFormat="1" ht="30" customHeight="1" x14ac:dyDescent="0.6">
      <c r="A635" s="202">
        <f t="shared" si="11"/>
        <v>614</v>
      </c>
      <c r="B635" s="203" t="s">
        <v>493</v>
      </c>
      <c r="C635" s="241" t="s">
        <v>35</v>
      </c>
      <c r="D635" s="204" t="s">
        <v>37</v>
      </c>
      <c r="E635" s="242">
        <f>VLOOKUP(D635,สรุปที่เข้าร่วม!H:I,2,0)</f>
        <v>3</v>
      </c>
      <c r="F635" s="204" t="s">
        <v>1693</v>
      </c>
      <c r="G635" s="205"/>
      <c r="H635" s="245">
        <v>897861474</v>
      </c>
      <c r="I635" s="205"/>
      <c r="J635" s="207" t="s">
        <v>41</v>
      </c>
      <c r="K635" s="207">
        <f>VLOOKUP(J635,สรุปที่เข้าร่วม!B:D,3,0)</f>
        <v>8</v>
      </c>
      <c r="L635" s="207" t="s">
        <v>21</v>
      </c>
      <c r="M635" s="208">
        <f>VLOOKUP(F635,school!F:G,2,0)</f>
        <v>52</v>
      </c>
      <c r="N635" s="209" t="str">
        <f>VLOOKUP(F635,school!F:H,3,0)</f>
        <v>กลุ่ม 5</v>
      </c>
    </row>
    <row r="636" spans="1:14" s="210" customFormat="1" ht="30" customHeight="1" x14ac:dyDescent="0.6">
      <c r="A636" s="202">
        <f t="shared" si="11"/>
        <v>615</v>
      </c>
      <c r="B636" s="203" t="s">
        <v>495</v>
      </c>
      <c r="C636" s="244"/>
      <c r="D636" s="204" t="s">
        <v>37</v>
      </c>
      <c r="E636" s="242">
        <f>VLOOKUP(D636,สรุปที่เข้าร่วม!H:I,2,0)</f>
        <v>3</v>
      </c>
      <c r="F636" s="204" t="s">
        <v>1693</v>
      </c>
      <c r="G636" s="205"/>
      <c r="H636" s="206" t="s">
        <v>496</v>
      </c>
      <c r="I636" s="205"/>
      <c r="J636" s="207" t="s">
        <v>41</v>
      </c>
      <c r="K636" s="207">
        <f>VLOOKUP(J636,สรุปที่เข้าร่วม!B:D,3,0)</f>
        <v>8</v>
      </c>
      <c r="L636" s="207" t="s">
        <v>21</v>
      </c>
      <c r="M636" s="208">
        <f>VLOOKUP(F636,school!F:G,2,0)</f>
        <v>52</v>
      </c>
      <c r="N636" s="209" t="str">
        <f>VLOOKUP(F636,school!F:H,3,0)</f>
        <v>กลุ่ม 5</v>
      </c>
    </row>
    <row r="637" spans="1:14" s="210" customFormat="1" ht="30" customHeight="1" x14ac:dyDescent="0.6">
      <c r="A637" s="202">
        <f t="shared" si="11"/>
        <v>616</v>
      </c>
      <c r="B637" s="203" t="s">
        <v>509</v>
      </c>
      <c r="C637" s="244"/>
      <c r="D637" s="204" t="s">
        <v>37</v>
      </c>
      <c r="E637" s="242">
        <f>VLOOKUP(D637,สรุปที่เข้าร่วม!H:I,2,0)</f>
        <v>3</v>
      </c>
      <c r="F637" s="204" t="s">
        <v>1693</v>
      </c>
      <c r="G637" s="205"/>
      <c r="H637" s="206" t="s">
        <v>510</v>
      </c>
      <c r="I637" s="205"/>
      <c r="J637" s="207" t="s">
        <v>41</v>
      </c>
      <c r="K637" s="207">
        <f>VLOOKUP(J637,สรุปที่เข้าร่วม!B:D,3,0)</f>
        <v>8</v>
      </c>
      <c r="L637" s="207" t="s">
        <v>21</v>
      </c>
      <c r="M637" s="208">
        <f>VLOOKUP(F637,school!F:G,2,0)</f>
        <v>52</v>
      </c>
      <c r="N637" s="209" t="str">
        <f>VLOOKUP(F637,school!F:H,3,0)</f>
        <v>กลุ่ม 5</v>
      </c>
    </row>
    <row r="638" spans="1:14" s="210" customFormat="1" ht="30" customHeight="1" x14ac:dyDescent="0.6">
      <c r="A638" s="202">
        <f t="shared" si="11"/>
        <v>617</v>
      </c>
      <c r="B638" s="203" t="s">
        <v>597</v>
      </c>
      <c r="C638" s="241" t="s">
        <v>598</v>
      </c>
      <c r="D638" s="204" t="s">
        <v>37</v>
      </c>
      <c r="E638" s="242">
        <f>VLOOKUP(D638,สรุปที่เข้าร่วม!H:I,2,0)</f>
        <v>3</v>
      </c>
      <c r="F638" s="204" t="s">
        <v>1693</v>
      </c>
      <c r="G638" s="205"/>
      <c r="H638" s="206" t="s">
        <v>599</v>
      </c>
      <c r="I638" s="205"/>
      <c r="J638" s="207" t="s">
        <v>41</v>
      </c>
      <c r="K638" s="207">
        <f>VLOOKUP(J638,สรุปที่เข้าร่วม!B:D,3,0)</f>
        <v>8</v>
      </c>
      <c r="L638" s="207" t="s">
        <v>21</v>
      </c>
      <c r="M638" s="208">
        <f>VLOOKUP(F638,school!F:G,2,0)</f>
        <v>52</v>
      </c>
      <c r="N638" s="209" t="str">
        <f>VLOOKUP(F638,school!F:H,3,0)</f>
        <v>กลุ่ม 5</v>
      </c>
    </row>
    <row r="639" spans="1:14" s="210" customFormat="1" ht="30" customHeight="1" x14ac:dyDescent="0.6">
      <c r="A639" s="202">
        <f t="shared" si="11"/>
        <v>618</v>
      </c>
      <c r="B639" s="203" t="s">
        <v>924</v>
      </c>
      <c r="C639" s="244"/>
      <c r="D639" s="204" t="s">
        <v>37</v>
      </c>
      <c r="E639" s="242">
        <f>VLOOKUP(D639,สรุปที่เข้าร่วม!H:I,2,0)</f>
        <v>3</v>
      </c>
      <c r="F639" s="204" t="s">
        <v>1693</v>
      </c>
      <c r="G639" s="205"/>
      <c r="H639" s="206" t="s">
        <v>925</v>
      </c>
      <c r="I639" s="205"/>
      <c r="J639" s="207" t="s">
        <v>41</v>
      </c>
      <c r="K639" s="207">
        <f>VLOOKUP(J639,สรุปที่เข้าร่วม!B:D,3,0)</f>
        <v>8</v>
      </c>
      <c r="L639" s="207" t="s">
        <v>21</v>
      </c>
      <c r="M639" s="208">
        <f>VLOOKUP(F639,school!F:G,2,0)</f>
        <v>52</v>
      </c>
      <c r="N639" s="209" t="str">
        <f>VLOOKUP(F639,school!F:H,3,0)</f>
        <v>กลุ่ม 5</v>
      </c>
    </row>
    <row r="640" spans="1:14" s="210" customFormat="1" ht="30" customHeight="1" x14ac:dyDescent="0.6">
      <c r="A640" s="202">
        <f t="shared" si="11"/>
        <v>619</v>
      </c>
      <c r="B640" s="203" t="s">
        <v>1059</v>
      </c>
      <c r="C640" s="244"/>
      <c r="D640" s="204" t="s">
        <v>37</v>
      </c>
      <c r="E640" s="242">
        <f>VLOOKUP(D640,สรุปที่เข้าร่วม!H:I,2,0)</f>
        <v>3</v>
      </c>
      <c r="F640" s="204" t="s">
        <v>1693</v>
      </c>
      <c r="G640" s="205"/>
      <c r="H640" s="206" t="s">
        <v>1060</v>
      </c>
      <c r="I640" s="205"/>
      <c r="J640" s="207" t="s">
        <v>41</v>
      </c>
      <c r="K640" s="207">
        <f>VLOOKUP(J640,สรุปที่เข้าร่วม!B:D,3,0)</f>
        <v>8</v>
      </c>
      <c r="L640" s="207" t="s">
        <v>21</v>
      </c>
      <c r="M640" s="208">
        <f>VLOOKUP(F640,school!F:G,2,0)</f>
        <v>52</v>
      </c>
      <c r="N640" s="209" t="str">
        <f>VLOOKUP(F640,school!F:H,3,0)</f>
        <v>กลุ่ม 5</v>
      </c>
    </row>
    <row r="641" spans="1:14" s="210" customFormat="1" ht="30" customHeight="1" x14ac:dyDescent="0.6">
      <c r="A641" s="202">
        <f t="shared" si="11"/>
        <v>620</v>
      </c>
      <c r="B641" s="203" t="s">
        <v>669</v>
      </c>
      <c r="C641" s="241" t="s">
        <v>35</v>
      </c>
      <c r="D641" s="204" t="s">
        <v>37</v>
      </c>
      <c r="E641" s="242">
        <f>VLOOKUP(D641,สรุปที่เข้าร่วม!H:I,2,0)</f>
        <v>3</v>
      </c>
      <c r="F641" s="204" t="s">
        <v>1696</v>
      </c>
      <c r="G641" s="205"/>
      <c r="H641" s="206" t="s">
        <v>670</v>
      </c>
      <c r="I641" s="205"/>
      <c r="J641" s="207" t="s">
        <v>41</v>
      </c>
      <c r="K641" s="207">
        <f>VLOOKUP(J641,สรุปที่เข้าร่วม!B:D,3,0)</f>
        <v>8</v>
      </c>
      <c r="L641" s="207" t="s">
        <v>21</v>
      </c>
      <c r="M641" s="208">
        <f>VLOOKUP(F641,school!F:G,2,0)</f>
        <v>53</v>
      </c>
      <c r="N641" s="209" t="str">
        <f>VLOOKUP(F641,school!F:H,3,0)</f>
        <v>กลุ่ม 5</v>
      </c>
    </row>
    <row r="642" spans="1:14" s="210" customFormat="1" ht="30" customHeight="1" x14ac:dyDescent="0.6">
      <c r="A642" s="202">
        <f t="shared" si="11"/>
        <v>621</v>
      </c>
      <c r="B642" s="203" t="s">
        <v>824</v>
      </c>
      <c r="C642" s="244"/>
      <c r="D642" s="204" t="s">
        <v>37</v>
      </c>
      <c r="E642" s="242">
        <f>VLOOKUP(D642,สรุปที่เข้าร่วม!H:I,2,0)</f>
        <v>3</v>
      </c>
      <c r="F642" s="204" t="s">
        <v>1696</v>
      </c>
      <c r="G642" s="205"/>
      <c r="H642" s="206" t="s">
        <v>825</v>
      </c>
      <c r="I642" s="205"/>
      <c r="J642" s="207" t="s">
        <v>41</v>
      </c>
      <c r="K642" s="207">
        <f>VLOOKUP(J642,สรุปที่เข้าร่วม!B:D,3,0)</f>
        <v>8</v>
      </c>
      <c r="L642" s="207" t="s">
        <v>21</v>
      </c>
      <c r="M642" s="208">
        <f>VLOOKUP(F642,school!F:G,2,0)</f>
        <v>53</v>
      </c>
      <c r="N642" s="209" t="str">
        <f>VLOOKUP(F642,school!F:H,3,0)</f>
        <v>กลุ่ม 5</v>
      </c>
    </row>
    <row r="643" spans="1:14" s="210" customFormat="1" ht="30" customHeight="1" x14ac:dyDescent="0.6">
      <c r="A643" s="202">
        <f t="shared" si="11"/>
        <v>622</v>
      </c>
      <c r="B643" s="203" t="s">
        <v>930</v>
      </c>
      <c r="C643" s="244"/>
      <c r="D643" s="204" t="s">
        <v>37</v>
      </c>
      <c r="E643" s="242">
        <f>VLOOKUP(D643,สรุปที่เข้าร่วม!H:I,2,0)</f>
        <v>3</v>
      </c>
      <c r="F643" s="204" t="s">
        <v>1702</v>
      </c>
      <c r="G643" s="205"/>
      <c r="H643" s="206" t="s">
        <v>931</v>
      </c>
      <c r="I643" s="205"/>
      <c r="J643" s="207" t="s">
        <v>41</v>
      </c>
      <c r="K643" s="207">
        <f>VLOOKUP(J643,สรุปที่เข้าร่วม!B:D,3,0)</f>
        <v>8</v>
      </c>
      <c r="L643" s="207" t="s">
        <v>21</v>
      </c>
      <c r="M643" s="208">
        <f>VLOOKUP(F643,school!F:G,2,0)</f>
        <v>55</v>
      </c>
      <c r="N643" s="209" t="str">
        <f>VLOOKUP(F643,school!F:H,3,0)</f>
        <v>กลุ่ม 5</v>
      </c>
    </row>
    <row r="644" spans="1:14" s="210" customFormat="1" ht="30" customHeight="1" x14ac:dyDescent="0.6">
      <c r="A644" s="202">
        <f t="shared" si="11"/>
        <v>623</v>
      </c>
      <c r="B644" s="203" t="s">
        <v>938</v>
      </c>
      <c r="C644" s="244"/>
      <c r="D644" s="204" t="s">
        <v>37</v>
      </c>
      <c r="E644" s="242">
        <f>VLOOKUP(D644,สรุปที่เข้าร่วม!H:I,2,0)</f>
        <v>3</v>
      </c>
      <c r="F644" s="204" t="s">
        <v>1702</v>
      </c>
      <c r="G644" s="205"/>
      <c r="H644" s="206" t="s">
        <v>939</v>
      </c>
      <c r="I644" s="205"/>
      <c r="J644" s="207" t="s">
        <v>41</v>
      </c>
      <c r="K644" s="207">
        <f>VLOOKUP(J644,สรุปที่เข้าร่วม!B:D,3,0)</f>
        <v>8</v>
      </c>
      <c r="L644" s="207" t="s">
        <v>21</v>
      </c>
      <c r="M644" s="208">
        <f>VLOOKUP(F644,school!F:G,2,0)</f>
        <v>55</v>
      </c>
      <c r="N644" s="209" t="str">
        <f>VLOOKUP(F644,school!F:H,3,0)</f>
        <v>กลุ่ม 5</v>
      </c>
    </row>
    <row r="645" spans="1:14" s="210" customFormat="1" ht="30" customHeight="1" x14ac:dyDescent="0.6">
      <c r="A645" s="202">
        <f t="shared" si="11"/>
        <v>624</v>
      </c>
      <c r="B645" s="203" t="s">
        <v>944</v>
      </c>
      <c r="C645" s="244"/>
      <c r="D645" s="204" t="s">
        <v>37</v>
      </c>
      <c r="E645" s="242">
        <f>VLOOKUP(D645,สรุปที่เข้าร่วม!H:I,2,0)</f>
        <v>3</v>
      </c>
      <c r="F645" s="204" t="s">
        <v>1702</v>
      </c>
      <c r="G645" s="205"/>
      <c r="H645" s="206" t="s">
        <v>945</v>
      </c>
      <c r="I645" s="205"/>
      <c r="J645" s="207" t="s">
        <v>41</v>
      </c>
      <c r="K645" s="207">
        <f>VLOOKUP(J645,สรุปที่เข้าร่วม!B:D,3,0)</f>
        <v>8</v>
      </c>
      <c r="L645" s="207" t="s">
        <v>21</v>
      </c>
      <c r="M645" s="208">
        <f>VLOOKUP(F645,school!F:G,2,0)</f>
        <v>55</v>
      </c>
      <c r="N645" s="209" t="str">
        <f>VLOOKUP(F645,school!F:H,3,0)</f>
        <v>กลุ่ม 5</v>
      </c>
    </row>
    <row r="646" spans="1:14" s="210" customFormat="1" ht="30" customHeight="1" x14ac:dyDescent="0.6">
      <c r="A646" s="202">
        <f t="shared" si="11"/>
        <v>625</v>
      </c>
      <c r="B646" s="203" t="s">
        <v>954</v>
      </c>
      <c r="C646" s="244"/>
      <c r="D646" s="204" t="s">
        <v>37</v>
      </c>
      <c r="E646" s="242">
        <f>VLOOKUP(D646,สรุปที่เข้าร่วม!H:I,2,0)</f>
        <v>3</v>
      </c>
      <c r="F646" s="204" t="s">
        <v>1702</v>
      </c>
      <c r="G646" s="205"/>
      <c r="H646" s="206" t="s">
        <v>955</v>
      </c>
      <c r="I646" s="205"/>
      <c r="J646" s="207" t="s">
        <v>41</v>
      </c>
      <c r="K646" s="207">
        <f>VLOOKUP(J646,สรุปที่เข้าร่วม!B:D,3,0)</f>
        <v>8</v>
      </c>
      <c r="L646" s="207" t="s">
        <v>21</v>
      </c>
      <c r="M646" s="208">
        <f>VLOOKUP(F646,school!F:G,2,0)</f>
        <v>55</v>
      </c>
      <c r="N646" s="209" t="str">
        <f>VLOOKUP(F646,school!F:H,3,0)</f>
        <v>กลุ่ม 5</v>
      </c>
    </row>
    <row r="647" spans="1:14" s="210" customFormat="1" ht="30" customHeight="1" x14ac:dyDescent="0.6">
      <c r="A647" s="202">
        <f t="shared" si="11"/>
        <v>626</v>
      </c>
      <c r="B647" s="203" t="s">
        <v>968</v>
      </c>
      <c r="C647" s="241" t="s">
        <v>969</v>
      </c>
      <c r="D647" s="204" t="s">
        <v>37</v>
      </c>
      <c r="E647" s="242">
        <f>VLOOKUP(D647,สรุปที่เข้าร่วม!H:I,2,0)</f>
        <v>3</v>
      </c>
      <c r="F647" s="204" t="s">
        <v>1702</v>
      </c>
      <c r="G647" s="205"/>
      <c r="H647" s="206" t="s">
        <v>970</v>
      </c>
      <c r="I647" s="205"/>
      <c r="J647" s="207" t="s">
        <v>41</v>
      </c>
      <c r="K647" s="207">
        <f>VLOOKUP(J647,สรุปที่เข้าร่วม!B:D,3,0)</f>
        <v>8</v>
      </c>
      <c r="L647" s="207" t="s">
        <v>21</v>
      </c>
      <c r="M647" s="208">
        <f>VLOOKUP(F647,school!F:G,2,0)</f>
        <v>55</v>
      </c>
      <c r="N647" s="209" t="str">
        <f>VLOOKUP(F647,school!F:H,3,0)</f>
        <v>กลุ่ม 5</v>
      </c>
    </row>
    <row r="648" spans="1:14" s="210" customFormat="1" ht="30" customHeight="1" x14ac:dyDescent="0.6">
      <c r="A648" s="202">
        <f t="shared" si="11"/>
        <v>627</v>
      </c>
      <c r="B648" s="203" t="s">
        <v>461</v>
      </c>
      <c r="C648" s="241" t="s">
        <v>35</v>
      </c>
      <c r="D648" s="204" t="s">
        <v>37</v>
      </c>
      <c r="E648" s="242">
        <f>VLOOKUP(D648,สรุปที่เข้าร่วม!H:I,2,0)</f>
        <v>3</v>
      </c>
      <c r="F648" s="204" t="s">
        <v>1711</v>
      </c>
      <c r="G648" s="205"/>
      <c r="H648" s="206" t="s">
        <v>462</v>
      </c>
      <c r="I648" s="205"/>
      <c r="J648" s="207" t="s">
        <v>41</v>
      </c>
      <c r="K648" s="207">
        <f>VLOOKUP(J648,สรุปที่เข้าร่วม!B:D,3,0)</f>
        <v>8</v>
      </c>
      <c r="L648" s="207" t="s">
        <v>21</v>
      </c>
      <c r="M648" s="208">
        <f>VLOOKUP(F648,school!F:G,2,0)</f>
        <v>58</v>
      </c>
      <c r="N648" s="209" t="str">
        <f>VLOOKUP(F648,school!F:H,3,0)</f>
        <v>กลุ่ม 6</v>
      </c>
    </row>
    <row r="649" spans="1:14" s="210" customFormat="1" ht="30" customHeight="1" x14ac:dyDescent="0.6">
      <c r="A649" s="202">
        <f t="shared" si="11"/>
        <v>628</v>
      </c>
      <c r="B649" s="203" t="s">
        <v>562</v>
      </c>
      <c r="C649" s="244"/>
      <c r="D649" s="204" t="s">
        <v>37</v>
      </c>
      <c r="E649" s="242">
        <f>VLOOKUP(D649,สรุปที่เข้าร่วม!H:I,2,0)</f>
        <v>3</v>
      </c>
      <c r="F649" s="204" t="s">
        <v>1711</v>
      </c>
      <c r="G649" s="205"/>
      <c r="H649" s="245" t="s">
        <v>1538</v>
      </c>
      <c r="I649" s="205"/>
      <c r="J649" s="207" t="s">
        <v>41</v>
      </c>
      <c r="K649" s="207">
        <f>VLOOKUP(J649,สรุปที่เข้าร่วม!B:D,3,0)</f>
        <v>8</v>
      </c>
      <c r="L649" s="207" t="s">
        <v>21</v>
      </c>
      <c r="M649" s="208">
        <f>VLOOKUP(F649,school!F:G,2,0)</f>
        <v>58</v>
      </c>
      <c r="N649" s="209" t="str">
        <f>VLOOKUP(F649,school!F:H,3,0)</f>
        <v>กลุ่ม 6</v>
      </c>
    </row>
    <row r="650" spans="1:14" s="210" customFormat="1" ht="30" customHeight="1" x14ac:dyDescent="0.6">
      <c r="A650" s="202">
        <f t="shared" si="11"/>
        <v>629</v>
      </c>
      <c r="B650" s="203" t="s">
        <v>1181</v>
      </c>
      <c r="C650" s="241" t="s">
        <v>1182</v>
      </c>
      <c r="D650" s="204" t="s">
        <v>37</v>
      </c>
      <c r="E650" s="242">
        <f>VLOOKUP(D650,สรุปที่เข้าร่วม!H:I,2,0)</f>
        <v>3</v>
      </c>
      <c r="F650" s="204" t="s">
        <v>1714</v>
      </c>
      <c r="G650" s="205"/>
      <c r="H650" s="206" t="s">
        <v>1183</v>
      </c>
      <c r="I650" s="205"/>
      <c r="J650" s="207" t="s">
        <v>41</v>
      </c>
      <c r="K650" s="207">
        <f>VLOOKUP(J650,สรุปที่เข้าร่วม!B:D,3,0)</f>
        <v>8</v>
      </c>
      <c r="L650" s="207" t="s">
        <v>21</v>
      </c>
      <c r="M650" s="208">
        <f>VLOOKUP(F650,school!F:G,2,0)</f>
        <v>59</v>
      </c>
      <c r="N650" s="209" t="str">
        <f>VLOOKUP(F650,school!F:H,3,0)</f>
        <v>กลุ่ม 6</v>
      </c>
    </row>
    <row r="651" spans="1:14" s="210" customFormat="1" ht="30" customHeight="1" x14ac:dyDescent="0.6">
      <c r="A651" s="202">
        <f t="shared" si="11"/>
        <v>630</v>
      </c>
      <c r="B651" s="203" t="s">
        <v>880</v>
      </c>
      <c r="C651" s="244"/>
      <c r="D651" s="204" t="s">
        <v>37</v>
      </c>
      <c r="E651" s="242">
        <f>VLOOKUP(D651,สรุปที่เข้าร่วม!H:I,2,0)</f>
        <v>3</v>
      </c>
      <c r="F651" s="204" t="s">
        <v>1717</v>
      </c>
      <c r="G651" s="205"/>
      <c r="H651" s="206" t="s">
        <v>881</v>
      </c>
      <c r="I651" s="205"/>
      <c r="J651" s="207" t="s">
        <v>41</v>
      </c>
      <c r="K651" s="207">
        <f>VLOOKUP(J651,สรุปที่เข้าร่วม!B:D,3,0)</f>
        <v>8</v>
      </c>
      <c r="L651" s="207" t="s">
        <v>21</v>
      </c>
      <c r="M651" s="208">
        <f>VLOOKUP(F651,school!F:G,2,0)</f>
        <v>60</v>
      </c>
      <c r="N651" s="209" t="str">
        <f>VLOOKUP(F651,school!F:H,3,0)</f>
        <v>กลุ่ม 6</v>
      </c>
    </row>
    <row r="652" spans="1:14" s="210" customFormat="1" ht="30" customHeight="1" x14ac:dyDescent="0.6">
      <c r="A652" s="202">
        <f t="shared" si="11"/>
        <v>631</v>
      </c>
      <c r="B652" s="203" t="s">
        <v>882</v>
      </c>
      <c r="C652" s="244"/>
      <c r="D652" s="204" t="s">
        <v>37</v>
      </c>
      <c r="E652" s="242">
        <f>VLOOKUP(D652,สรุปที่เข้าร่วม!H:I,2,0)</f>
        <v>3</v>
      </c>
      <c r="F652" s="204" t="s">
        <v>1717</v>
      </c>
      <c r="G652" s="205"/>
      <c r="H652" s="206" t="s">
        <v>883</v>
      </c>
      <c r="I652" s="205"/>
      <c r="J652" s="207" t="s">
        <v>41</v>
      </c>
      <c r="K652" s="207">
        <f>VLOOKUP(J652,สรุปที่เข้าร่วม!B:D,3,0)</f>
        <v>8</v>
      </c>
      <c r="L652" s="207" t="s">
        <v>21</v>
      </c>
      <c r="M652" s="208">
        <f>VLOOKUP(F652,school!F:G,2,0)</f>
        <v>60</v>
      </c>
      <c r="N652" s="209" t="str">
        <f>VLOOKUP(F652,school!F:H,3,0)</f>
        <v>กลุ่ม 6</v>
      </c>
    </row>
    <row r="653" spans="1:14" s="210" customFormat="1" ht="30" customHeight="1" x14ac:dyDescent="0.6">
      <c r="A653" s="202">
        <f t="shared" si="11"/>
        <v>632</v>
      </c>
      <c r="B653" s="203" t="s">
        <v>887</v>
      </c>
      <c r="C653" s="244"/>
      <c r="D653" s="204" t="s">
        <v>37</v>
      </c>
      <c r="E653" s="242">
        <f>VLOOKUP(D653,สรุปที่เข้าร่วม!H:I,2,0)</f>
        <v>3</v>
      </c>
      <c r="F653" s="204" t="s">
        <v>1717</v>
      </c>
      <c r="G653" s="205"/>
      <c r="H653" s="206" t="s">
        <v>888</v>
      </c>
      <c r="I653" s="205"/>
      <c r="J653" s="207" t="s">
        <v>41</v>
      </c>
      <c r="K653" s="207">
        <f>VLOOKUP(J653,สรุปที่เข้าร่วม!B:D,3,0)</f>
        <v>8</v>
      </c>
      <c r="L653" s="207" t="s">
        <v>21</v>
      </c>
      <c r="M653" s="208">
        <f>VLOOKUP(F653,school!F:G,2,0)</f>
        <v>60</v>
      </c>
      <c r="N653" s="209" t="str">
        <f>VLOOKUP(F653,school!F:H,3,0)</f>
        <v>กลุ่ม 6</v>
      </c>
    </row>
    <row r="654" spans="1:14" s="210" customFormat="1" ht="30" customHeight="1" x14ac:dyDescent="0.6">
      <c r="A654" s="202">
        <f t="shared" si="11"/>
        <v>633</v>
      </c>
      <c r="B654" s="203" t="s">
        <v>520</v>
      </c>
      <c r="C654" s="241" t="s">
        <v>521</v>
      </c>
      <c r="D654" s="204" t="s">
        <v>37</v>
      </c>
      <c r="E654" s="242">
        <f>VLOOKUP(D654,สรุปที่เข้าร่วม!H:I,2,0)</f>
        <v>3</v>
      </c>
      <c r="F654" s="204" t="s">
        <v>1725</v>
      </c>
      <c r="G654" s="205"/>
      <c r="H654" s="206" t="s">
        <v>522</v>
      </c>
      <c r="I654" s="205"/>
      <c r="J654" s="207" t="s">
        <v>41</v>
      </c>
      <c r="K654" s="207">
        <f>VLOOKUP(J654,สรุปที่เข้าร่วม!B:D,3,0)</f>
        <v>8</v>
      </c>
      <c r="L654" s="207" t="s">
        <v>21</v>
      </c>
      <c r="M654" s="208">
        <f>VLOOKUP(F654,school!F:G,2,0)</f>
        <v>63</v>
      </c>
      <c r="N654" s="209" t="str">
        <f>VLOOKUP(F654,school!F:H,3,0)</f>
        <v>กลุ่ม 6</v>
      </c>
    </row>
    <row r="655" spans="1:14" s="210" customFormat="1" ht="30" customHeight="1" x14ac:dyDescent="0.6">
      <c r="A655" s="202">
        <f t="shared" si="11"/>
        <v>634</v>
      </c>
      <c r="B655" s="203" t="s">
        <v>543</v>
      </c>
      <c r="C655" s="244"/>
      <c r="D655" s="204" t="s">
        <v>37</v>
      </c>
      <c r="E655" s="242">
        <f>VLOOKUP(D655,สรุปที่เข้าร่วม!H:I,2,0)</f>
        <v>3</v>
      </c>
      <c r="F655" s="204" t="s">
        <v>1725</v>
      </c>
      <c r="G655" s="205"/>
      <c r="H655" s="206" t="s">
        <v>544</v>
      </c>
      <c r="I655" s="205"/>
      <c r="J655" s="207" t="s">
        <v>41</v>
      </c>
      <c r="K655" s="207">
        <f>VLOOKUP(J655,สรุปที่เข้าร่วม!B:D,3,0)</f>
        <v>8</v>
      </c>
      <c r="L655" s="207" t="s">
        <v>21</v>
      </c>
      <c r="M655" s="208">
        <f>VLOOKUP(F655,school!F:G,2,0)</f>
        <v>63</v>
      </c>
      <c r="N655" s="209" t="str">
        <f>VLOOKUP(F655,school!F:H,3,0)</f>
        <v>กลุ่ม 6</v>
      </c>
    </row>
    <row r="656" spans="1:14" s="210" customFormat="1" ht="30" customHeight="1" x14ac:dyDescent="0.6">
      <c r="A656" s="202">
        <f t="shared" si="11"/>
        <v>635</v>
      </c>
      <c r="B656" s="203" t="s">
        <v>1808</v>
      </c>
      <c r="C656" s="241" t="s">
        <v>672</v>
      </c>
      <c r="D656" s="204" t="s">
        <v>37</v>
      </c>
      <c r="E656" s="242">
        <f>VLOOKUP(D656,สรุปที่เข้าร่วม!H:I,2,0)</f>
        <v>3</v>
      </c>
      <c r="F656" s="204" t="s">
        <v>1725</v>
      </c>
      <c r="G656" s="205"/>
      <c r="H656" s="206" t="s">
        <v>673</v>
      </c>
      <c r="I656" s="205"/>
      <c r="J656" s="207" t="s">
        <v>41</v>
      </c>
      <c r="K656" s="207">
        <f>VLOOKUP(J656,สรุปที่เข้าร่วม!B:D,3,0)</f>
        <v>8</v>
      </c>
      <c r="L656" s="207" t="s">
        <v>21</v>
      </c>
      <c r="M656" s="208">
        <f>VLOOKUP(F656,school!F:G,2,0)</f>
        <v>63</v>
      </c>
      <c r="N656" s="209" t="str">
        <f>VLOOKUP(F656,school!F:H,3,0)</f>
        <v>กลุ่ม 6</v>
      </c>
    </row>
    <row r="657" spans="1:14" s="210" customFormat="1" ht="30" customHeight="1" x14ac:dyDescent="0.6">
      <c r="A657" s="202">
        <f t="shared" si="11"/>
        <v>636</v>
      </c>
      <c r="B657" s="203" t="s">
        <v>1803</v>
      </c>
      <c r="C657" s="244"/>
      <c r="D657" s="204" t="s">
        <v>37</v>
      </c>
      <c r="E657" s="242">
        <f>VLOOKUP(D657,สรุปที่เข้าร่วม!H:I,2,0)</f>
        <v>3</v>
      </c>
      <c r="F657" s="204" t="s">
        <v>1728</v>
      </c>
      <c r="G657" s="205"/>
      <c r="H657" s="206" t="s">
        <v>1008</v>
      </c>
      <c r="I657" s="205"/>
      <c r="J657" s="207" t="s">
        <v>41</v>
      </c>
      <c r="K657" s="207">
        <f>VLOOKUP(J657,สรุปที่เข้าร่วม!B:D,3,0)</f>
        <v>8</v>
      </c>
      <c r="L657" s="207" t="s">
        <v>21</v>
      </c>
      <c r="M657" s="208">
        <f>VLOOKUP(F657,school!F:G,2,0)</f>
        <v>64</v>
      </c>
      <c r="N657" s="209" t="str">
        <f>VLOOKUP(F657,school!F:H,3,0)</f>
        <v>กลุ่ม 6</v>
      </c>
    </row>
    <row r="658" spans="1:14" s="210" customFormat="1" ht="30" customHeight="1" x14ac:dyDescent="0.6">
      <c r="A658" s="202">
        <f t="shared" si="11"/>
        <v>637</v>
      </c>
      <c r="B658" s="203" t="s">
        <v>1078</v>
      </c>
      <c r="C658" s="241" t="s">
        <v>35</v>
      </c>
      <c r="D658" s="204" t="s">
        <v>37</v>
      </c>
      <c r="E658" s="242">
        <f>VLOOKUP(D658,สรุปที่เข้าร่วม!H:I,2,0)</f>
        <v>3</v>
      </c>
      <c r="F658" s="204" t="s">
        <v>1728</v>
      </c>
      <c r="G658" s="205"/>
      <c r="H658" s="206" t="s">
        <v>1079</v>
      </c>
      <c r="I658" s="205"/>
      <c r="J658" s="207" t="s">
        <v>41</v>
      </c>
      <c r="K658" s="207">
        <f>VLOOKUP(J658,สรุปที่เข้าร่วม!B:D,3,0)</f>
        <v>8</v>
      </c>
      <c r="L658" s="207" t="s">
        <v>21</v>
      </c>
      <c r="M658" s="208">
        <f>VLOOKUP(F658,school!F:G,2,0)</f>
        <v>64</v>
      </c>
      <c r="N658" s="209" t="str">
        <f>VLOOKUP(F658,school!F:H,3,0)</f>
        <v>กลุ่ม 6</v>
      </c>
    </row>
    <row r="659" spans="1:14" s="210" customFormat="1" ht="30" customHeight="1" x14ac:dyDescent="0.6">
      <c r="A659" s="202">
        <f t="shared" si="11"/>
        <v>638</v>
      </c>
      <c r="B659" s="203" t="s">
        <v>989</v>
      </c>
      <c r="C659" s="244"/>
      <c r="D659" s="204" t="s">
        <v>37</v>
      </c>
      <c r="E659" s="242">
        <f>VLOOKUP(D659,สรุปที่เข้าร่วม!H:I,2,0)</f>
        <v>3</v>
      </c>
      <c r="F659" s="204" t="s">
        <v>1728</v>
      </c>
      <c r="G659" s="205"/>
      <c r="H659" s="206" t="s">
        <v>990</v>
      </c>
      <c r="I659" s="205"/>
      <c r="J659" s="207" t="s">
        <v>41</v>
      </c>
      <c r="K659" s="207">
        <f>VLOOKUP(J659,สรุปที่เข้าร่วม!B:D,3,0)</f>
        <v>8</v>
      </c>
      <c r="L659" s="207" t="s">
        <v>21</v>
      </c>
      <c r="M659" s="208">
        <f>VLOOKUP(F659,school!F:G,2,0)</f>
        <v>64</v>
      </c>
      <c r="N659" s="209" t="str">
        <f>VLOOKUP(F659,school!F:H,3,0)</f>
        <v>กลุ่ม 6</v>
      </c>
    </row>
    <row r="660" spans="1:14" s="210" customFormat="1" ht="30" customHeight="1" x14ac:dyDescent="0.6">
      <c r="A660" s="202">
        <f t="shared" si="11"/>
        <v>639</v>
      </c>
      <c r="B660" s="203" t="s">
        <v>1840</v>
      </c>
      <c r="C660" s="244"/>
      <c r="D660" s="204" t="s">
        <v>37</v>
      </c>
      <c r="E660" s="242"/>
      <c r="F660" s="204" t="s">
        <v>1736</v>
      </c>
      <c r="G660" s="205"/>
      <c r="H660" s="206" t="s">
        <v>1841</v>
      </c>
      <c r="I660" s="205"/>
      <c r="J660" s="207" t="s">
        <v>41</v>
      </c>
      <c r="K660" s="207">
        <f>VLOOKUP(J660,สรุปที่เข้าร่วม!B:D,3,0)</f>
        <v>8</v>
      </c>
      <c r="L660" s="207" t="s">
        <v>21</v>
      </c>
      <c r="M660" s="208">
        <f>VLOOKUP(F660,school!F:G,2,0)</f>
        <v>67</v>
      </c>
      <c r="N660" s="209" t="str">
        <f>VLOOKUP(F660,school!F:H,3,0)</f>
        <v>กลุ่ม 6</v>
      </c>
    </row>
    <row r="661" spans="1:14" s="257" customFormat="1" ht="30" customHeight="1" x14ac:dyDescent="0.65">
      <c r="A661" s="305"/>
      <c r="B661" s="306" t="s">
        <v>75</v>
      </c>
      <c r="C661" s="307"/>
      <c r="D661" s="308"/>
      <c r="E661" s="309"/>
      <c r="F661" s="310" t="str">
        <f>"จำนวนทั้งหมด   "&amp;COUNTIF(J:J,B661)&amp;"    ราย"</f>
        <v>จำนวนทั้งหมด   5    ราย</v>
      </c>
      <c r="G661" s="254"/>
      <c r="H661" s="255"/>
      <c r="I661" s="256"/>
      <c r="J661" s="207"/>
      <c r="K661" s="207"/>
      <c r="L661" s="207"/>
      <c r="M661" s="208"/>
      <c r="N661" s="209" t="e">
        <f>VLOOKUP(F661,school!F:H,3,0)</f>
        <v>#N/A</v>
      </c>
    </row>
    <row r="662" spans="1:14" s="257" customFormat="1" ht="30" customHeight="1" x14ac:dyDescent="0.7">
      <c r="A662" s="311"/>
      <c r="B662" s="312" t="str">
        <f>"เข้าร่วม   "&amp;COUNTIFS(J:J,B661,L:L,"ประสงค์เข้าร่วมพิธีฯ")&amp;"    ราย"</f>
        <v>เข้าร่วม   5    ราย</v>
      </c>
      <c r="C662" s="313"/>
      <c r="D662" s="314"/>
      <c r="E662" s="315"/>
      <c r="F662" s="316"/>
      <c r="G662" s="264"/>
      <c r="H662" s="265"/>
      <c r="I662" s="266"/>
      <c r="J662" s="207"/>
      <c r="K662" s="207"/>
      <c r="L662" s="207"/>
      <c r="M662" s="207"/>
      <c r="N662" s="209" t="e">
        <f>VLOOKUP(F662,school!F:H,3,0)</f>
        <v>#N/A</v>
      </c>
    </row>
    <row r="663" spans="1:14" s="210" customFormat="1" ht="30" customHeight="1" x14ac:dyDescent="0.2">
      <c r="A663" s="202">
        <f>A660+1</f>
        <v>640</v>
      </c>
      <c r="B663" s="203" t="s">
        <v>1752</v>
      </c>
      <c r="C663" s="268"/>
      <c r="D663" s="204" t="s">
        <v>74</v>
      </c>
      <c r="E663" s="205">
        <f>VLOOKUP(D663,สรุปที่เข้าร่วม!H:I,2,0)</f>
        <v>4</v>
      </c>
      <c r="F663" s="204" t="s">
        <v>1573</v>
      </c>
      <c r="G663" s="205"/>
      <c r="H663" s="206" t="s">
        <v>1424</v>
      </c>
      <c r="I663" s="205"/>
      <c r="J663" s="207" t="s">
        <v>75</v>
      </c>
      <c r="K663" s="207">
        <f>VLOOKUP(J663,สรุปที่เข้าร่วม!B:D,3,0)</f>
        <v>11</v>
      </c>
      <c r="L663" s="207" t="s">
        <v>21</v>
      </c>
      <c r="M663" s="208">
        <f>VLOOKUP(F663,school!F:G,2,0)</f>
        <v>11</v>
      </c>
      <c r="N663" s="209" t="str">
        <f>VLOOKUP(F663,school!F:H,3,0)</f>
        <v>กลุ่ม 2</v>
      </c>
    </row>
    <row r="664" spans="1:14" s="210" customFormat="1" ht="30" customHeight="1" x14ac:dyDescent="0.2">
      <c r="A664" s="202">
        <f>A663+1</f>
        <v>641</v>
      </c>
      <c r="B664" s="203" t="s">
        <v>458</v>
      </c>
      <c r="C664" s="268"/>
      <c r="D664" s="204" t="s">
        <v>74</v>
      </c>
      <c r="E664" s="205">
        <f>VLOOKUP(D664,สรุปที่เข้าร่วม!H:I,2,0)</f>
        <v>4</v>
      </c>
      <c r="F664" s="204" t="s">
        <v>1582</v>
      </c>
      <c r="G664" s="205"/>
      <c r="H664" s="206" t="s">
        <v>459</v>
      </c>
      <c r="I664" s="205"/>
      <c r="J664" s="207" t="s">
        <v>75</v>
      </c>
      <c r="K664" s="207">
        <f>VLOOKUP(J664,สรุปที่เข้าร่วม!B:D,3,0)</f>
        <v>11</v>
      </c>
      <c r="L664" s="207" t="s">
        <v>21</v>
      </c>
      <c r="M664" s="208">
        <f>VLOOKUP(F664,school!F:G,2,0)</f>
        <v>14</v>
      </c>
      <c r="N664" s="209" t="str">
        <f>VLOOKUP(F664,school!F:H,3,0)</f>
        <v>กลุ่ม 2</v>
      </c>
    </row>
    <row r="665" spans="1:14" s="210" customFormat="1" ht="30" customHeight="1" x14ac:dyDescent="0.2">
      <c r="A665" s="202">
        <f t="shared" ref="A665:A667" si="12">A664+1</f>
        <v>642</v>
      </c>
      <c r="B665" s="203" t="s">
        <v>460</v>
      </c>
      <c r="C665" s="268"/>
      <c r="D665" s="204" t="s">
        <v>74</v>
      </c>
      <c r="E665" s="205">
        <f>VLOOKUP(D665,สรุปที่เข้าร่วม!H:I,2,0)</f>
        <v>4</v>
      </c>
      <c r="F665" s="204" t="s">
        <v>1582</v>
      </c>
      <c r="G665" s="205"/>
      <c r="H665" s="206" t="s">
        <v>109</v>
      </c>
      <c r="I665" s="205"/>
      <c r="J665" s="207" t="s">
        <v>75</v>
      </c>
      <c r="K665" s="207">
        <f>VLOOKUP(J665,สรุปที่เข้าร่วม!B:D,3,0)</f>
        <v>11</v>
      </c>
      <c r="L665" s="207" t="s">
        <v>21</v>
      </c>
      <c r="M665" s="208">
        <f>VLOOKUP(F665,school!F:G,2,0)</f>
        <v>14</v>
      </c>
      <c r="N665" s="209" t="str">
        <f>VLOOKUP(F665,school!F:H,3,0)</f>
        <v>กลุ่ม 2</v>
      </c>
    </row>
    <row r="666" spans="1:14" s="210" customFormat="1" ht="30" customHeight="1" x14ac:dyDescent="0.2">
      <c r="A666" s="202">
        <f t="shared" si="12"/>
        <v>643</v>
      </c>
      <c r="B666" s="203" t="s">
        <v>72</v>
      </c>
      <c r="C666" s="268"/>
      <c r="D666" s="204" t="s">
        <v>74</v>
      </c>
      <c r="E666" s="205">
        <f>VLOOKUP(D666,สรุปที่เข้าร่วม!H:I,2,0)</f>
        <v>4</v>
      </c>
      <c r="F666" s="204" t="s">
        <v>1639</v>
      </c>
      <c r="G666" s="205"/>
      <c r="H666" s="206" t="s">
        <v>73</v>
      </c>
      <c r="I666" s="205"/>
      <c r="J666" s="207" t="s">
        <v>75</v>
      </c>
      <c r="K666" s="207">
        <f>VLOOKUP(J666,สรุปที่เข้าร่วม!B:D,3,0)</f>
        <v>11</v>
      </c>
      <c r="L666" s="207" t="s">
        <v>21</v>
      </c>
      <c r="M666" s="208">
        <f>VLOOKUP(F666,school!F:G,2,0)</f>
        <v>33</v>
      </c>
      <c r="N666" s="209" t="str">
        <f>VLOOKUP(F666,school!F:H,3,0)</f>
        <v>กลุ่ม 3</v>
      </c>
    </row>
    <row r="667" spans="1:14" s="210" customFormat="1" ht="30" customHeight="1" x14ac:dyDescent="0.2">
      <c r="A667" s="202">
        <f t="shared" si="12"/>
        <v>644</v>
      </c>
      <c r="B667" s="203" t="s">
        <v>1016</v>
      </c>
      <c r="C667" s="268"/>
      <c r="D667" s="204" t="s">
        <v>74</v>
      </c>
      <c r="E667" s="205">
        <f>VLOOKUP(D667,สรุปที่เข้าร่วม!H:I,2,0)</f>
        <v>4</v>
      </c>
      <c r="F667" s="204" t="s">
        <v>1693</v>
      </c>
      <c r="G667" s="205"/>
      <c r="H667" s="206" t="s">
        <v>1017</v>
      </c>
      <c r="I667" s="205"/>
      <c r="J667" s="207" t="s">
        <v>75</v>
      </c>
      <c r="K667" s="207">
        <f>VLOOKUP(J667,สรุปที่เข้าร่วม!B:D,3,0)</f>
        <v>11</v>
      </c>
      <c r="L667" s="207" t="s">
        <v>21</v>
      </c>
      <c r="M667" s="208">
        <f>VLOOKUP(F667,school!F:G,2,0)</f>
        <v>52</v>
      </c>
      <c r="N667" s="209" t="str">
        <f>VLOOKUP(F667,school!F:H,3,0)</f>
        <v>กลุ่ม 5</v>
      </c>
    </row>
    <row r="668" spans="1:14" s="110" customFormat="1" ht="15.75" customHeight="1" x14ac:dyDescent="0.6">
      <c r="A668" s="79"/>
      <c r="B668" s="61"/>
      <c r="C668" s="61"/>
      <c r="D668" s="80"/>
      <c r="E668" s="81"/>
      <c r="F668" s="80"/>
      <c r="G668" s="81"/>
      <c r="H668" s="82"/>
      <c r="I668" s="81"/>
      <c r="J668" s="166"/>
      <c r="K668" s="166"/>
      <c r="L668" s="166"/>
      <c r="M668" s="166"/>
    </row>
    <row r="669" spans="1:14" s="110" customFormat="1" ht="15.75" customHeight="1" x14ac:dyDescent="0.6">
      <c r="A669" s="79"/>
      <c r="B669" s="61"/>
      <c r="C669" s="61"/>
      <c r="D669" s="80"/>
      <c r="E669" s="81"/>
      <c r="F669" s="80"/>
      <c r="G669" s="81"/>
      <c r="H669" s="82"/>
      <c r="I669" s="81"/>
      <c r="J669" s="166"/>
      <c r="K669" s="166"/>
      <c r="L669" s="166"/>
      <c r="M669" s="166"/>
    </row>
    <row r="670" spans="1:14" s="110" customFormat="1" ht="15.75" customHeight="1" x14ac:dyDescent="0.6">
      <c r="A670" s="79"/>
      <c r="B670" s="61"/>
      <c r="C670" s="61"/>
      <c r="D670" s="80"/>
      <c r="E670" s="81"/>
      <c r="F670" s="80"/>
      <c r="G670" s="81"/>
      <c r="H670" s="82"/>
      <c r="I670" s="81"/>
      <c r="J670" s="166"/>
      <c r="K670" s="166"/>
      <c r="L670" s="166"/>
      <c r="M670" s="166"/>
    </row>
    <row r="671" spans="1:14" s="110" customFormat="1" ht="15.75" customHeight="1" x14ac:dyDescent="0.6">
      <c r="A671" s="79"/>
      <c r="B671" s="61"/>
      <c r="C671" s="61"/>
      <c r="D671" s="80"/>
      <c r="E671" s="81"/>
      <c r="F671" s="80"/>
      <c r="G671" s="81"/>
      <c r="H671" s="82"/>
      <c r="I671" s="81"/>
      <c r="J671" s="166"/>
      <c r="K671" s="166"/>
      <c r="L671" s="166"/>
      <c r="M671" s="166"/>
    </row>
    <row r="672" spans="1:14" s="110" customFormat="1" ht="15.75" customHeight="1" x14ac:dyDescent="0.6">
      <c r="A672" s="79"/>
      <c r="B672" s="61"/>
      <c r="C672" s="61"/>
      <c r="D672" s="80"/>
      <c r="E672" s="81"/>
      <c r="F672" s="80"/>
      <c r="G672" s="81"/>
      <c r="H672" s="82"/>
      <c r="I672" s="81"/>
      <c r="J672" s="166"/>
      <c r="K672" s="166"/>
      <c r="L672" s="166"/>
      <c r="M672" s="166"/>
    </row>
    <row r="673" spans="1:13" s="110" customFormat="1" ht="15.75" customHeight="1" x14ac:dyDescent="0.6">
      <c r="A673" s="79"/>
      <c r="B673" s="61"/>
      <c r="C673" s="61"/>
      <c r="D673" s="80"/>
      <c r="E673" s="81"/>
      <c r="F673" s="80"/>
      <c r="G673" s="81"/>
      <c r="H673" s="82"/>
      <c r="I673" s="81"/>
      <c r="J673" s="166"/>
      <c r="K673" s="166"/>
      <c r="L673" s="166"/>
      <c r="M673" s="166"/>
    </row>
    <row r="674" spans="1:13" s="110" customFormat="1" ht="15.75" customHeight="1" x14ac:dyDescent="0.6">
      <c r="A674" s="79"/>
      <c r="B674" s="61"/>
      <c r="C674" s="61"/>
      <c r="D674" s="80"/>
      <c r="E674" s="81"/>
      <c r="F674" s="80"/>
      <c r="G674" s="81"/>
      <c r="H674" s="82"/>
      <c r="I674" s="81"/>
      <c r="J674" s="166"/>
      <c r="K674" s="166"/>
      <c r="L674" s="166"/>
      <c r="M674" s="166"/>
    </row>
    <row r="675" spans="1:13" s="110" customFormat="1" ht="15.75" customHeight="1" x14ac:dyDescent="0.6">
      <c r="A675" s="79"/>
      <c r="B675" s="61"/>
      <c r="C675" s="61"/>
      <c r="D675" s="80"/>
      <c r="E675" s="81"/>
      <c r="F675" s="80"/>
      <c r="G675" s="81"/>
      <c r="H675" s="82"/>
      <c r="I675" s="81"/>
      <c r="J675" s="166"/>
      <c r="K675" s="166"/>
      <c r="L675" s="166"/>
      <c r="M675" s="166"/>
    </row>
    <row r="676" spans="1:13" s="110" customFormat="1" ht="15.75" customHeight="1" x14ac:dyDescent="0.6">
      <c r="A676" s="79"/>
      <c r="B676" s="61"/>
      <c r="C676" s="61"/>
      <c r="D676" s="80"/>
      <c r="E676" s="81"/>
      <c r="F676" s="80"/>
      <c r="G676" s="81"/>
      <c r="H676" s="82"/>
      <c r="I676" s="81"/>
      <c r="J676" s="166"/>
      <c r="K676" s="166"/>
      <c r="L676" s="166"/>
      <c r="M676" s="166"/>
    </row>
    <row r="677" spans="1:13" s="110" customFormat="1" ht="15.75" customHeight="1" x14ac:dyDescent="0.6">
      <c r="A677" s="79"/>
      <c r="B677" s="61"/>
      <c r="C677" s="61"/>
      <c r="D677" s="80"/>
      <c r="E677" s="81"/>
      <c r="F677" s="80"/>
      <c r="G677" s="81"/>
      <c r="H677" s="82"/>
      <c r="I677" s="81"/>
      <c r="J677" s="166"/>
      <c r="K677" s="166"/>
      <c r="L677" s="166"/>
      <c r="M677" s="166"/>
    </row>
    <row r="678" spans="1:13" s="110" customFormat="1" ht="15.75" customHeight="1" x14ac:dyDescent="0.6">
      <c r="A678" s="79"/>
      <c r="B678" s="61"/>
      <c r="C678" s="61"/>
      <c r="D678" s="80"/>
      <c r="E678" s="81"/>
      <c r="F678" s="80"/>
      <c r="G678" s="81"/>
      <c r="H678" s="82"/>
      <c r="I678" s="81"/>
      <c r="J678" s="166"/>
      <c r="K678" s="166"/>
      <c r="L678" s="166"/>
      <c r="M678" s="166"/>
    </row>
    <row r="679" spans="1:13" s="110" customFormat="1" ht="15.75" customHeight="1" x14ac:dyDescent="0.6">
      <c r="A679" s="79"/>
      <c r="B679" s="61"/>
      <c r="C679" s="61"/>
      <c r="D679" s="80"/>
      <c r="E679" s="81"/>
      <c r="F679" s="80"/>
      <c r="G679" s="81"/>
      <c r="H679" s="82"/>
      <c r="I679" s="81"/>
      <c r="J679" s="166"/>
      <c r="K679" s="166"/>
      <c r="L679" s="166"/>
      <c r="M679" s="166"/>
    </row>
    <row r="680" spans="1:13" s="110" customFormat="1" ht="15.75" customHeight="1" x14ac:dyDescent="0.6">
      <c r="A680" s="79"/>
      <c r="B680" s="61"/>
      <c r="C680" s="61"/>
      <c r="D680" s="80"/>
      <c r="E680" s="81"/>
      <c r="F680" s="80"/>
      <c r="G680" s="81"/>
      <c r="H680" s="82"/>
      <c r="I680" s="81"/>
      <c r="J680" s="166"/>
      <c r="K680" s="166"/>
      <c r="L680" s="166"/>
      <c r="M680" s="166"/>
    </row>
    <row r="681" spans="1:13" s="110" customFormat="1" ht="15.75" customHeight="1" x14ac:dyDescent="0.6">
      <c r="A681" s="79"/>
      <c r="B681" s="61"/>
      <c r="C681" s="61"/>
      <c r="D681" s="80"/>
      <c r="E681" s="81"/>
      <c r="F681" s="80"/>
      <c r="G681" s="81"/>
      <c r="H681" s="82"/>
      <c r="I681" s="81"/>
      <c r="J681" s="166"/>
      <c r="K681" s="166"/>
      <c r="L681" s="166"/>
      <c r="M681" s="166"/>
    </row>
    <row r="682" spans="1:13" s="110" customFormat="1" ht="15.75" customHeight="1" x14ac:dyDescent="0.6">
      <c r="A682" s="79"/>
      <c r="B682" s="61"/>
      <c r="C682" s="61"/>
      <c r="D682" s="80"/>
      <c r="E682" s="81"/>
      <c r="F682" s="80"/>
      <c r="G682" s="81"/>
      <c r="H682" s="82"/>
      <c r="I682" s="81"/>
      <c r="J682" s="166"/>
      <c r="K682" s="166"/>
      <c r="L682" s="166"/>
      <c r="M682" s="166"/>
    </row>
    <row r="683" spans="1:13" s="110" customFormat="1" ht="15.75" customHeight="1" x14ac:dyDescent="0.6">
      <c r="A683" s="79"/>
      <c r="B683" s="61"/>
      <c r="C683" s="61"/>
      <c r="D683" s="80"/>
      <c r="E683" s="81"/>
      <c r="F683" s="80"/>
      <c r="G683" s="81"/>
      <c r="H683" s="82"/>
      <c r="I683" s="81"/>
      <c r="J683" s="166"/>
      <c r="K683" s="166"/>
      <c r="L683" s="166"/>
      <c r="M683" s="166"/>
    </row>
    <row r="684" spans="1:13" s="110" customFormat="1" ht="15.75" customHeight="1" x14ac:dyDescent="0.6">
      <c r="A684" s="79"/>
      <c r="B684" s="61"/>
      <c r="C684" s="61"/>
      <c r="D684" s="80"/>
      <c r="E684" s="81"/>
      <c r="F684" s="80"/>
      <c r="G684" s="81"/>
      <c r="H684" s="82"/>
      <c r="I684" s="81"/>
      <c r="J684" s="166"/>
      <c r="K684" s="166"/>
      <c r="L684" s="166"/>
      <c r="M684" s="166"/>
    </row>
    <row r="685" spans="1:13" s="110" customFormat="1" ht="15.75" customHeight="1" x14ac:dyDescent="0.6">
      <c r="A685" s="79"/>
      <c r="B685" s="61"/>
      <c r="C685" s="61"/>
      <c r="D685" s="80"/>
      <c r="E685" s="81"/>
      <c r="F685" s="80"/>
      <c r="G685" s="81"/>
      <c r="H685" s="82"/>
      <c r="I685" s="81"/>
      <c r="J685" s="166"/>
      <c r="K685" s="166"/>
      <c r="L685" s="166"/>
      <c r="M685" s="166"/>
    </row>
    <row r="686" spans="1:13" s="110" customFormat="1" ht="15.75" customHeight="1" x14ac:dyDescent="0.6">
      <c r="A686" s="79"/>
      <c r="B686" s="61"/>
      <c r="C686" s="61"/>
      <c r="D686" s="80"/>
      <c r="E686" s="81"/>
      <c r="F686" s="80"/>
      <c r="G686" s="81"/>
      <c r="H686" s="82"/>
      <c r="I686" s="81"/>
      <c r="J686" s="166"/>
      <c r="K686" s="166"/>
      <c r="L686" s="166"/>
      <c r="M686" s="166"/>
    </row>
    <row r="687" spans="1:13" s="110" customFormat="1" ht="15.75" customHeight="1" x14ac:dyDescent="0.6">
      <c r="A687" s="79"/>
      <c r="B687" s="61"/>
      <c r="C687" s="61"/>
      <c r="D687" s="80"/>
      <c r="E687" s="81"/>
      <c r="F687" s="80"/>
      <c r="G687" s="81"/>
      <c r="H687" s="82"/>
      <c r="I687" s="81"/>
      <c r="J687" s="166"/>
      <c r="K687" s="166"/>
      <c r="L687" s="166"/>
      <c r="M687" s="166"/>
    </row>
    <row r="688" spans="1:13" s="110" customFormat="1" ht="15.75" customHeight="1" x14ac:dyDescent="0.6">
      <c r="A688" s="79"/>
      <c r="B688" s="61"/>
      <c r="C688" s="61"/>
      <c r="D688" s="80"/>
      <c r="E688" s="81"/>
      <c r="F688" s="80"/>
      <c r="G688" s="81"/>
      <c r="H688" s="82"/>
      <c r="I688" s="81"/>
      <c r="J688" s="166"/>
      <c r="K688" s="166"/>
      <c r="L688" s="166"/>
      <c r="M688" s="166"/>
    </row>
    <row r="689" spans="1:13" s="110" customFormat="1" ht="15.75" customHeight="1" x14ac:dyDescent="0.6">
      <c r="A689" s="79"/>
      <c r="B689" s="61"/>
      <c r="C689" s="61"/>
      <c r="D689" s="80"/>
      <c r="E689" s="81"/>
      <c r="F689" s="80"/>
      <c r="G689" s="81"/>
      <c r="H689" s="82"/>
      <c r="I689" s="81"/>
      <c r="J689" s="166"/>
      <c r="K689" s="166"/>
      <c r="L689" s="166"/>
      <c r="M689" s="166"/>
    </row>
    <row r="690" spans="1:13" s="110" customFormat="1" ht="15.75" customHeight="1" x14ac:dyDescent="0.6">
      <c r="A690" s="79"/>
      <c r="B690" s="61"/>
      <c r="C690" s="61"/>
      <c r="D690" s="80"/>
      <c r="E690" s="81"/>
      <c r="F690" s="80"/>
      <c r="G690" s="81"/>
      <c r="H690" s="82"/>
      <c r="I690" s="81"/>
      <c r="J690" s="166"/>
      <c r="K690" s="166"/>
      <c r="L690" s="166"/>
      <c r="M690" s="166"/>
    </row>
    <row r="691" spans="1:13" s="110" customFormat="1" ht="15.75" customHeight="1" x14ac:dyDescent="0.6">
      <c r="A691" s="79"/>
      <c r="B691" s="61"/>
      <c r="C691" s="61"/>
      <c r="D691" s="80"/>
      <c r="E691" s="81"/>
      <c r="F691" s="80"/>
      <c r="G691" s="81"/>
      <c r="H691" s="82"/>
      <c r="I691" s="81"/>
      <c r="J691" s="166"/>
      <c r="K691" s="166"/>
      <c r="L691" s="166"/>
      <c r="M691" s="166"/>
    </row>
    <row r="692" spans="1:13" s="110" customFormat="1" ht="15.75" customHeight="1" x14ac:dyDescent="0.6">
      <c r="A692" s="79"/>
      <c r="B692" s="61"/>
      <c r="C692" s="61"/>
      <c r="D692" s="80"/>
      <c r="E692" s="81"/>
      <c r="F692" s="80"/>
      <c r="G692" s="81"/>
      <c r="H692" s="82"/>
      <c r="I692" s="81"/>
      <c r="J692" s="166"/>
      <c r="K692" s="166"/>
      <c r="L692" s="166"/>
      <c r="M692" s="166"/>
    </row>
    <row r="693" spans="1:13" s="110" customFormat="1" ht="15.75" customHeight="1" x14ac:dyDescent="0.6">
      <c r="A693" s="79"/>
      <c r="B693" s="61"/>
      <c r="C693" s="61"/>
      <c r="D693" s="80"/>
      <c r="E693" s="81"/>
      <c r="F693" s="80"/>
      <c r="G693" s="81"/>
      <c r="H693" s="82"/>
      <c r="I693" s="81"/>
      <c r="J693" s="166"/>
      <c r="K693" s="166"/>
      <c r="L693" s="166"/>
      <c r="M693" s="166"/>
    </row>
    <row r="694" spans="1:13" s="110" customFormat="1" ht="15.75" customHeight="1" x14ac:dyDescent="0.6">
      <c r="A694" s="79"/>
      <c r="B694" s="61"/>
      <c r="C694" s="61"/>
      <c r="D694" s="80"/>
      <c r="E694" s="81"/>
      <c r="F694" s="80"/>
      <c r="G694" s="81"/>
      <c r="H694" s="82"/>
      <c r="I694" s="81"/>
      <c r="J694" s="166"/>
      <c r="K694" s="166"/>
      <c r="L694" s="166"/>
      <c r="M694" s="166"/>
    </row>
    <row r="695" spans="1:13" s="110" customFormat="1" ht="15.75" customHeight="1" x14ac:dyDescent="0.6">
      <c r="A695" s="79"/>
      <c r="B695" s="61"/>
      <c r="C695" s="61"/>
      <c r="D695" s="80"/>
      <c r="E695" s="81"/>
      <c r="F695" s="80"/>
      <c r="G695" s="81"/>
      <c r="H695" s="82"/>
      <c r="I695" s="81"/>
      <c r="J695" s="166"/>
      <c r="K695" s="166"/>
      <c r="L695" s="166"/>
      <c r="M695" s="166"/>
    </row>
    <row r="696" spans="1:13" s="110" customFormat="1" ht="15.75" customHeight="1" x14ac:dyDescent="0.6">
      <c r="A696" s="79"/>
      <c r="B696" s="61"/>
      <c r="C696" s="61"/>
      <c r="D696" s="80"/>
      <c r="E696" s="81"/>
      <c r="F696" s="80"/>
      <c r="G696" s="81"/>
      <c r="H696" s="82"/>
      <c r="I696" s="81"/>
      <c r="J696" s="166"/>
      <c r="K696" s="166"/>
      <c r="L696" s="166"/>
      <c r="M696" s="166"/>
    </row>
    <row r="697" spans="1:13" s="110" customFormat="1" ht="15.75" customHeight="1" x14ac:dyDescent="0.6">
      <c r="A697" s="79"/>
      <c r="B697" s="61"/>
      <c r="C697" s="61"/>
      <c r="D697" s="80"/>
      <c r="E697" s="81"/>
      <c r="F697" s="80"/>
      <c r="G697" s="81"/>
      <c r="H697" s="82"/>
      <c r="I697" s="81"/>
      <c r="J697" s="166"/>
      <c r="K697" s="166"/>
      <c r="L697" s="166"/>
      <c r="M697" s="166"/>
    </row>
    <row r="698" spans="1:13" s="110" customFormat="1" ht="15.75" customHeight="1" x14ac:dyDescent="0.6">
      <c r="A698" s="79"/>
      <c r="B698" s="61"/>
      <c r="C698" s="61"/>
      <c r="D698" s="80"/>
      <c r="E698" s="81"/>
      <c r="F698" s="80"/>
      <c r="G698" s="81"/>
      <c r="H698" s="82"/>
      <c r="I698" s="81"/>
      <c r="J698" s="166"/>
      <c r="K698" s="166"/>
      <c r="L698" s="166"/>
      <c r="M698" s="166"/>
    </row>
    <row r="699" spans="1:13" s="110" customFormat="1" ht="15.75" customHeight="1" x14ac:dyDescent="0.6">
      <c r="A699" s="79"/>
      <c r="B699" s="61"/>
      <c r="C699" s="61"/>
      <c r="D699" s="80"/>
      <c r="E699" s="81"/>
      <c r="F699" s="80"/>
      <c r="G699" s="81"/>
      <c r="H699" s="82"/>
      <c r="I699" s="81"/>
      <c r="J699" s="166"/>
      <c r="K699" s="166"/>
      <c r="L699" s="166"/>
      <c r="M699" s="166"/>
    </row>
    <row r="700" spans="1:13" s="110" customFormat="1" ht="15.75" customHeight="1" x14ac:dyDescent="0.6">
      <c r="A700" s="79"/>
      <c r="B700" s="61"/>
      <c r="C700" s="61"/>
      <c r="D700" s="80"/>
      <c r="E700" s="81"/>
      <c r="F700" s="80"/>
      <c r="G700" s="81"/>
      <c r="H700" s="82"/>
      <c r="I700" s="81"/>
      <c r="J700" s="166"/>
      <c r="K700" s="166"/>
      <c r="L700" s="166"/>
      <c r="M700" s="166"/>
    </row>
    <row r="701" spans="1:13" s="110" customFormat="1" ht="15.75" customHeight="1" x14ac:dyDescent="0.6">
      <c r="A701" s="79"/>
      <c r="B701" s="61"/>
      <c r="C701" s="61"/>
      <c r="D701" s="80"/>
      <c r="E701" s="81"/>
      <c r="F701" s="80"/>
      <c r="G701" s="81"/>
      <c r="H701" s="82"/>
      <c r="I701" s="81"/>
      <c r="J701" s="166"/>
      <c r="K701" s="166"/>
      <c r="L701" s="166"/>
      <c r="M701" s="166"/>
    </row>
    <row r="702" spans="1:13" s="110" customFormat="1" ht="15.75" customHeight="1" x14ac:dyDescent="0.6">
      <c r="A702" s="79"/>
      <c r="B702" s="61"/>
      <c r="C702" s="61"/>
      <c r="D702" s="80"/>
      <c r="E702" s="81"/>
      <c r="F702" s="80"/>
      <c r="G702" s="81"/>
      <c r="H702" s="82"/>
      <c r="I702" s="81"/>
      <c r="J702" s="166"/>
      <c r="K702" s="166"/>
      <c r="L702" s="166"/>
      <c r="M702" s="166"/>
    </row>
    <row r="703" spans="1:13" s="110" customFormat="1" ht="15.75" customHeight="1" x14ac:dyDescent="0.6">
      <c r="A703" s="79"/>
      <c r="B703" s="61"/>
      <c r="C703" s="61"/>
      <c r="D703" s="80"/>
      <c r="E703" s="81"/>
      <c r="F703" s="80"/>
      <c r="G703" s="81"/>
      <c r="H703" s="82"/>
      <c r="I703" s="81"/>
      <c r="J703" s="166"/>
      <c r="K703" s="166"/>
      <c r="L703" s="166"/>
      <c r="M703" s="166"/>
    </row>
    <row r="704" spans="1:13" s="110" customFormat="1" ht="15.75" customHeight="1" x14ac:dyDescent="0.6">
      <c r="A704" s="79"/>
      <c r="B704" s="61"/>
      <c r="C704" s="61"/>
      <c r="D704" s="80"/>
      <c r="E704" s="81"/>
      <c r="F704" s="80"/>
      <c r="G704" s="81"/>
      <c r="H704" s="82"/>
      <c r="I704" s="81"/>
      <c r="J704" s="166"/>
      <c r="K704" s="166"/>
      <c r="L704" s="166"/>
      <c r="M704" s="166"/>
    </row>
    <row r="705" spans="1:13" s="110" customFormat="1" ht="15.75" customHeight="1" x14ac:dyDescent="0.6">
      <c r="A705" s="79"/>
      <c r="B705" s="61"/>
      <c r="C705" s="61"/>
      <c r="D705" s="80"/>
      <c r="E705" s="81"/>
      <c r="F705" s="80"/>
      <c r="G705" s="81"/>
      <c r="H705" s="82"/>
      <c r="I705" s="81"/>
      <c r="J705" s="166"/>
      <c r="K705" s="166"/>
      <c r="L705" s="166"/>
      <c r="M705" s="166"/>
    </row>
    <row r="706" spans="1:13" s="110" customFormat="1" ht="15.75" customHeight="1" x14ac:dyDescent="0.6">
      <c r="A706" s="79"/>
      <c r="B706" s="61"/>
      <c r="C706" s="61"/>
      <c r="D706" s="80"/>
      <c r="E706" s="81"/>
      <c r="F706" s="80"/>
      <c r="G706" s="81"/>
      <c r="H706" s="82"/>
      <c r="I706" s="81"/>
      <c r="J706" s="166"/>
      <c r="K706" s="166"/>
      <c r="L706" s="166"/>
      <c r="M706" s="166"/>
    </row>
    <row r="707" spans="1:13" s="110" customFormat="1" ht="15.75" customHeight="1" x14ac:dyDescent="0.6">
      <c r="A707" s="79"/>
      <c r="B707" s="61"/>
      <c r="C707" s="61"/>
      <c r="D707" s="80"/>
      <c r="E707" s="81"/>
      <c r="F707" s="80"/>
      <c r="G707" s="81"/>
      <c r="H707" s="82"/>
      <c r="I707" s="81"/>
      <c r="J707" s="166"/>
      <c r="K707" s="166"/>
      <c r="L707" s="166"/>
      <c r="M707" s="166"/>
    </row>
    <row r="708" spans="1:13" s="110" customFormat="1" ht="15.75" customHeight="1" x14ac:dyDescent="0.6">
      <c r="A708" s="79"/>
      <c r="B708" s="61"/>
      <c r="C708" s="61"/>
      <c r="D708" s="80"/>
      <c r="E708" s="81"/>
      <c r="F708" s="80"/>
      <c r="G708" s="81"/>
      <c r="H708" s="82"/>
      <c r="I708" s="81"/>
      <c r="J708" s="166"/>
      <c r="K708" s="166"/>
      <c r="L708" s="166"/>
      <c r="M708" s="166"/>
    </row>
    <row r="709" spans="1:13" s="110" customFormat="1" ht="15.75" customHeight="1" x14ac:dyDescent="0.6">
      <c r="A709" s="79"/>
      <c r="B709" s="61"/>
      <c r="C709" s="61"/>
      <c r="D709" s="80"/>
      <c r="E709" s="81"/>
      <c r="F709" s="80"/>
      <c r="G709" s="81"/>
      <c r="H709" s="82"/>
      <c r="I709" s="81"/>
      <c r="J709" s="166"/>
      <c r="K709" s="166"/>
      <c r="L709" s="166"/>
      <c r="M709" s="166"/>
    </row>
    <row r="710" spans="1:13" s="110" customFormat="1" ht="15.75" customHeight="1" x14ac:dyDescent="0.6">
      <c r="A710" s="79"/>
      <c r="B710" s="61"/>
      <c r="C710" s="61"/>
      <c r="D710" s="80"/>
      <c r="E710" s="81"/>
      <c r="F710" s="80"/>
      <c r="G710" s="81"/>
      <c r="H710" s="82"/>
      <c r="I710" s="81"/>
      <c r="J710" s="166"/>
      <c r="K710" s="166"/>
      <c r="L710" s="166"/>
      <c r="M710" s="166"/>
    </row>
    <row r="711" spans="1:13" s="110" customFormat="1" ht="15.75" customHeight="1" x14ac:dyDescent="0.6">
      <c r="A711" s="79"/>
      <c r="B711" s="61"/>
      <c r="C711" s="61"/>
      <c r="D711" s="80"/>
      <c r="E711" s="81"/>
      <c r="F711" s="80"/>
      <c r="G711" s="81"/>
      <c r="H711" s="82"/>
      <c r="I711" s="81"/>
      <c r="J711" s="166"/>
      <c r="K711" s="166"/>
      <c r="L711" s="166"/>
      <c r="M711" s="166"/>
    </row>
    <row r="712" spans="1:13" s="110" customFormat="1" ht="15.75" customHeight="1" x14ac:dyDescent="0.6">
      <c r="A712" s="79"/>
      <c r="B712" s="61"/>
      <c r="C712" s="61"/>
      <c r="D712" s="80"/>
      <c r="E712" s="81"/>
      <c r="F712" s="80"/>
      <c r="G712" s="81"/>
      <c r="H712" s="82"/>
      <c r="I712" s="81"/>
      <c r="J712" s="166"/>
      <c r="K712" s="166"/>
      <c r="L712" s="166"/>
      <c r="M712" s="166"/>
    </row>
    <row r="713" spans="1:13" s="110" customFormat="1" ht="15.75" customHeight="1" x14ac:dyDescent="0.6">
      <c r="A713" s="79"/>
      <c r="B713" s="61"/>
      <c r="C713" s="61"/>
      <c r="D713" s="80"/>
      <c r="E713" s="81"/>
      <c r="F713" s="80"/>
      <c r="G713" s="81"/>
      <c r="H713" s="82"/>
      <c r="I713" s="81"/>
      <c r="J713" s="166"/>
      <c r="K713" s="166"/>
      <c r="L713" s="166"/>
      <c r="M713" s="166"/>
    </row>
    <row r="714" spans="1:13" s="110" customFormat="1" ht="15.75" customHeight="1" x14ac:dyDescent="0.6">
      <c r="A714" s="79"/>
      <c r="B714" s="61"/>
      <c r="C714" s="61"/>
      <c r="D714" s="80"/>
      <c r="E714" s="81"/>
      <c r="F714" s="80"/>
      <c r="G714" s="81"/>
      <c r="H714" s="82"/>
      <c r="I714" s="81"/>
      <c r="J714" s="166"/>
      <c r="K714" s="166"/>
      <c r="L714" s="166"/>
      <c r="M714" s="166"/>
    </row>
    <row r="715" spans="1:13" s="110" customFormat="1" ht="15.75" customHeight="1" x14ac:dyDescent="0.6">
      <c r="A715" s="79"/>
      <c r="B715" s="61"/>
      <c r="C715" s="61"/>
      <c r="D715" s="80"/>
      <c r="E715" s="81"/>
      <c r="F715" s="80"/>
      <c r="G715" s="81"/>
      <c r="H715" s="82"/>
      <c r="I715" s="81"/>
      <c r="J715" s="166"/>
      <c r="K715" s="166"/>
      <c r="L715" s="166"/>
      <c r="M715" s="166"/>
    </row>
    <row r="716" spans="1:13" s="110" customFormat="1" ht="15.75" customHeight="1" x14ac:dyDescent="0.6">
      <c r="A716" s="79"/>
      <c r="B716" s="61"/>
      <c r="C716" s="61"/>
      <c r="D716" s="80"/>
      <c r="E716" s="81"/>
      <c r="F716" s="80"/>
      <c r="G716" s="81"/>
      <c r="H716" s="82"/>
      <c r="I716" s="81"/>
      <c r="J716" s="166"/>
      <c r="K716" s="166"/>
      <c r="L716" s="166"/>
      <c r="M716" s="166"/>
    </row>
    <row r="717" spans="1:13" s="110" customFormat="1" ht="15.75" customHeight="1" x14ac:dyDescent="0.6">
      <c r="A717" s="79"/>
      <c r="B717" s="61"/>
      <c r="C717" s="61"/>
      <c r="D717" s="80"/>
      <c r="E717" s="81"/>
      <c r="F717" s="80"/>
      <c r="G717" s="81"/>
      <c r="H717" s="82"/>
      <c r="I717" s="81"/>
      <c r="J717" s="166"/>
      <c r="K717" s="166"/>
      <c r="L717" s="166"/>
      <c r="M717" s="166"/>
    </row>
    <row r="718" spans="1:13" s="110" customFormat="1" ht="15.75" customHeight="1" x14ac:dyDescent="0.6">
      <c r="A718" s="79"/>
      <c r="B718" s="61"/>
      <c r="C718" s="61"/>
      <c r="D718" s="80"/>
      <c r="E718" s="81"/>
      <c r="F718" s="80"/>
      <c r="G718" s="81"/>
      <c r="H718" s="82"/>
      <c r="I718" s="81"/>
      <c r="J718" s="166"/>
      <c r="K718" s="166"/>
      <c r="L718" s="166"/>
      <c r="M718" s="166"/>
    </row>
    <row r="719" spans="1:13" s="110" customFormat="1" ht="15.75" customHeight="1" x14ac:dyDescent="0.6">
      <c r="A719" s="79"/>
      <c r="B719" s="61"/>
      <c r="C719" s="61"/>
      <c r="D719" s="80"/>
      <c r="E719" s="81"/>
      <c r="F719" s="80"/>
      <c r="G719" s="81"/>
      <c r="H719" s="82"/>
      <c r="I719" s="81"/>
      <c r="J719" s="166"/>
      <c r="K719" s="166"/>
      <c r="L719" s="166"/>
      <c r="M719" s="166"/>
    </row>
    <row r="720" spans="1:13" s="110" customFormat="1" ht="15.75" customHeight="1" x14ac:dyDescent="0.6">
      <c r="A720" s="79"/>
      <c r="B720" s="61"/>
      <c r="C720" s="61"/>
      <c r="D720" s="80"/>
      <c r="E720" s="81"/>
      <c r="F720" s="80"/>
      <c r="G720" s="81"/>
      <c r="H720" s="82"/>
      <c r="I720" s="81"/>
      <c r="J720" s="166"/>
      <c r="K720" s="166"/>
      <c r="L720" s="166"/>
      <c r="M720" s="166"/>
    </row>
    <row r="721" spans="1:13" s="110" customFormat="1" ht="15.75" customHeight="1" x14ac:dyDescent="0.6">
      <c r="A721" s="79"/>
      <c r="B721" s="61"/>
      <c r="C721" s="61"/>
      <c r="D721" s="80"/>
      <c r="E721" s="81"/>
      <c r="F721" s="80"/>
      <c r="G721" s="81"/>
      <c r="H721" s="82"/>
      <c r="I721" s="81"/>
      <c r="J721" s="166"/>
      <c r="K721" s="166"/>
      <c r="L721" s="166"/>
      <c r="M721" s="166"/>
    </row>
    <row r="722" spans="1:13" s="110" customFormat="1" ht="15.75" customHeight="1" x14ac:dyDescent="0.6">
      <c r="A722" s="79"/>
      <c r="B722" s="61"/>
      <c r="C722" s="61"/>
      <c r="D722" s="80"/>
      <c r="E722" s="81"/>
      <c r="F722" s="80"/>
      <c r="G722" s="81"/>
      <c r="H722" s="82"/>
      <c r="I722" s="81"/>
      <c r="J722" s="166"/>
      <c r="K722" s="166"/>
      <c r="L722" s="166"/>
      <c r="M722" s="166"/>
    </row>
    <row r="723" spans="1:13" s="110" customFormat="1" ht="15.75" customHeight="1" x14ac:dyDescent="0.6">
      <c r="A723" s="79"/>
      <c r="B723" s="61"/>
      <c r="C723" s="61"/>
      <c r="D723" s="80"/>
      <c r="E723" s="81"/>
      <c r="F723" s="80"/>
      <c r="G723" s="81"/>
      <c r="H723" s="82"/>
      <c r="I723" s="81"/>
      <c r="J723" s="166"/>
      <c r="K723" s="166"/>
      <c r="L723" s="166"/>
      <c r="M723" s="166"/>
    </row>
    <row r="724" spans="1:13" s="110" customFormat="1" ht="15.75" customHeight="1" x14ac:dyDescent="0.6">
      <c r="A724" s="79"/>
      <c r="B724" s="61"/>
      <c r="C724" s="61"/>
      <c r="D724" s="80"/>
      <c r="E724" s="81"/>
      <c r="F724" s="80"/>
      <c r="G724" s="81"/>
      <c r="H724" s="82"/>
      <c r="I724" s="81"/>
      <c r="J724" s="166"/>
      <c r="K724" s="166"/>
      <c r="L724" s="166"/>
      <c r="M724" s="166"/>
    </row>
    <row r="725" spans="1:13" s="110" customFormat="1" ht="15.75" customHeight="1" x14ac:dyDescent="0.6">
      <c r="A725" s="79"/>
      <c r="B725" s="61"/>
      <c r="C725" s="61"/>
      <c r="D725" s="80"/>
      <c r="E725" s="81"/>
      <c r="F725" s="80"/>
      <c r="G725" s="81"/>
      <c r="H725" s="82"/>
      <c r="I725" s="81"/>
      <c r="J725" s="166"/>
      <c r="K725" s="166"/>
      <c r="L725" s="166"/>
      <c r="M725" s="166"/>
    </row>
    <row r="726" spans="1:13" s="110" customFormat="1" ht="15.75" customHeight="1" x14ac:dyDescent="0.6">
      <c r="A726" s="79"/>
      <c r="B726" s="61"/>
      <c r="C726" s="61"/>
      <c r="D726" s="80"/>
      <c r="E726" s="81"/>
      <c r="F726" s="80"/>
      <c r="G726" s="81"/>
      <c r="H726" s="82"/>
      <c r="I726" s="81"/>
      <c r="J726" s="166"/>
      <c r="K726" s="166"/>
      <c r="L726" s="166"/>
      <c r="M726" s="166"/>
    </row>
    <row r="727" spans="1:13" s="110" customFormat="1" ht="15.75" customHeight="1" x14ac:dyDescent="0.6">
      <c r="A727" s="79"/>
      <c r="B727" s="61"/>
      <c r="C727" s="61"/>
      <c r="D727" s="80"/>
      <c r="E727" s="81"/>
      <c r="F727" s="80"/>
      <c r="G727" s="81"/>
      <c r="H727" s="82"/>
      <c r="I727" s="81"/>
      <c r="J727" s="166"/>
      <c r="K727" s="166"/>
      <c r="L727" s="166"/>
      <c r="M727" s="166"/>
    </row>
    <row r="728" spans="1:13" s="110" customFormat="1" ht="15.75" customHeight="1" x14ac:dyDescent="0.6">
      <c r="A728" s="79"/>
      <c r="B728" s="61"/>
      <c r="C728" s="61"/>
      <c r="D728" s="80"/>
      <c r="E728" s="81"/>
      <c r="F728" s="80"/>
      <c r="G728" s="81"/>
      <c r="H728" s="82"/>
      <c r="I728" s="81"/>
      <c r="J728" s="166"/>
      <c r="K728" s="166"/>
      <c r="L728" s="166"/>
      <c r="M728" s="166"/>
    </row>
    <row r="729" spans="1:13" s="110" customFormat="1" ht="15.75" customHeight="1" x14ac:dyDescent="0.6">
      <c r="A729" s="79"/>
      <c r="B729" s="61"/>
      <c r="C729" s="61"/>
      <c r="D729" s="80"/>
      <c r="E729" s="81"/>
      <c r="F729" s="80"/>
      <c r="G729" s="81"/>
      <c r="H729" s="82"/>
      <c r="I729" s="81"/>
      <c r="J729" s="166"/>
      <c r="K729" s="166"/>
      <c r="L729" s="166"/>
      <c r="M729" s="166"/>
    </row>
    <row r="730" spans="1:13" s="110" customFormat="1" ht="15.75" customHeight="1" x14ac:dyDescent="0.6">
      <c r="A730" s="79"/>
      <c r="B730" s="61"/>
      <c r="C730" s="61"/>
      <c r="D730" s="80"/>
      <c r="E730" s="81"/>
      <c r="F730" s="80"/>
      <c r="G730" s="81"/>
      <c r="H730" s="82"/>
      <c r="I730" s="81"/>
      <c r="J730" s="166"/>
      <c r="K730" s="166"/>
      <c r="L730" s="166"/>
      <c r="M730" s="166"/>
    </row>
    <row r="731" spans="1:13" s="110" customFormat="1" ht="15.75" customHeight="1" x14ac:dyDescent="0.6">
      <c r="A731" s="79"/>
      <c r="B731" s="61"/>
      <c r="C731" s="61"/>
      <c r="D731" s="80"/>
      <c r="E731" s="81"/>
      <c r="F731" s="80"/>
      <c r="G731" s="81"/>
      <c r="H731" s="82"/>
      <c r="I731" s="81"/>
      <c r="J731" s="166"/>
      <c r="K731" s="166"/>
      <c r="L731" s="166"/>
      <c r="M731" s="166"/>
    </row>
    <row r="732" spans="1:13" s="110" customFormat="1" ht="15.75" customHeight="1" x14ac:dyDescent="0.6">
      <c r="A732" s="79"/>
      <c r="B732" s="61"/>
      <c r="C732" s="61"/>
      <c r="D732" s="80"/>
      <c r="E732" s="81"/>
      <c r="F732" s="80"/>
      <c r="G732" s="81"/>
      <c r="H732" s="82"/>
      <c r="I732" s="81"/>
      <c r="J732" s="166"/>
      <c r="K732" s="166"/>
      <c r="L732" s="166"/>
      <c r="M732" s="166"/>
    </row>
    <row r="733" spans="1:13" s="110" customFormat="1" ht="15.75" customHeight="1" x14ac:dyDescent="0.6">
      <c r="A733" s="79"/>
      <c r="B733" s="61"/>
      <c r="C733" s="61"/>
      <c r="D733" s="80"/>
      <c r="E733" s="81"/>
      <c r="F733" s="80"/>
      <c r="G733" s="81"/>
      <c r="H733" s="82"/>
      <c r="I733" s="81"/>
      <c r="J733" s="166"/>
      <c r="K733" s="166"/>
      <c r="L733" s="166"/>
      <c r="M733" s="166"/>
    </row>
    <row r="734" spans="1:13" s="110" customFormat="1" ht="15.75" customHeight="1" x14ac:dyDescent="0.6">
      <c r="A734" s="79"/>
      <c r="B734" s="61"/>
      <c r="C734" s="61"/>
      <c r="D734" s="80"/>
      <c r="E734" s="81"/>
      <c r="F734" s="80"/>
      <c r="G734" s="81"/>
      <c r="H734" s="82"/>
      <c r="I734" s="81"/>
      <c r="J734" s="166"/>
      <c r="K734" s="166"/>
      <c r="L734" s="166"/>
      <c r="M734" s="166"/>
    </row>
    <row r="735" spans="1:13" s="110" customFormat="1" ht="15.75" customHeight="1" x14ac:dyDescent="0.6">
      <c r="A735" s="79"/>
      <c r="B735" s="61"/>
      <c r="C735" s="61"/>
      <c r="D735" s="80"/>
      <c r="E735" s="81"/>
      <c r="F735" s="80"/>
      <c r="G735" s="81"/>
      <c r="H735" s="82"/>
      <c r="I735" s="81"/>
      <c r="J735" s="166"/>
      <c r="K735" s="166"/>
      <c r="L735" s="166"/>
      <c r="M735" s="166"/>
    </row>
    <row r="736" spans="1:13" s="110" customFormat="1" ht="15.75" customHeight="1" x14ac:dyDescent="0.6">
      <c r="A736" s="79"/>
      <c r="B736" s="61"/>
      <c r="C736" s="61"/>
      <c r="D736" s="80"/>
      <c r="E736" s="81"/>
      <c r="F736" s="80"/>
      <c r="G736" s="81"/>
      <c r="H736" s="82"/>
      <c r="I736" s="81"/>
      <c r="J736" s="166"/>
      <c r="K736" s="166"/>
      <c r="L736" s="166"/>
      <c r="M736" s="166"/>
    </row>
    <row r="737" spans="1:13" s="110" customFormat="1" ht="15.75" customHeight="1" x14ac:dyDescent="0.6">
      <c r="A737" s="79"/>
      <c r="B737" s="61"/>
      <c r="C737" s="61"/>
      <c r="D737" s="80"/>
      <c r="E737" s="81"/>
      <c r="F737" s="80"/>
      <c r="G737" s="81"/>
      <c r="H737" s="82"/>
      <c r="I737" s="81"/>
      <c r="J737" s="166"/>
      <c r="K737" s="166"/>
      <c r="L737" s="166"/>
      <c r="M737" s="166"/>
    </row>
    <row r="738" spans="1:13" s="110" customFormat="1" ht="15.75" customHeight="1" x14ac:dyDescent="0.6">
      <c r="A738" s="79"/>
      <c r="B738" s="61"/>
      <c r="C738" s="61"/>
      <c r="D738" s="80"/>
      <c r="E738" s="81"/>
      <c r="F738" s="80"/>
      <c r="G738" s="81"/>
      <c r="H738" s="82"/>
      <c r="I738" s="81"/>
      <c r="J738" s="166"/>
      <c r="K738" s="166"/>
      <c r="L738" s="166"/>
      <c r="M738" s="166"/>
    </row>
    <row r="739" spans="1:13" s="110" customFormat="1" ht="15.75" customHeight="1" x14ac:dyDescent="0.6">
      <c r="A739" s="79"/>
      <c r="B739" s="61"/>
      <c r="C739" s="61"/>
      <c r="D739" s="80"/>
      <c r="E739" s="81"/>
      <c r="F739" s="80"/>
      <c r="G739" s="81"/>
      <c r="H739" s="82"/>
      <c r="I739" s="81"/>
      <c r="J739" s="166"/>
      <c r="K739" s="166"/>
      <c r="L739" s="166"/>
      <c r="M739" s="166"/>
    </row>
    <row r="740" spans="1:13" s="110" customFormat="1" ht="15.75" customHeight="1" x14ac:dyDescent="0.6">
      <c r="A740" s="79"/>
      <c r="B740" s="61"/>
      <c r="C740" s="61"/>
      <c r="D740" s="80"/>
      <c r="E740" s="81"/>
      <c r="F740" s="80"/>
      <c r="G740" s="81"/>
      <c r="H740" s="82"/>
      <c r="I740" s="81"/>
      <c r="J740" s="166"/>
      <c r="K740" s="166"/>
      <c r="L740" s="166"/>
      <c r="M740" s="166"/>
    </row>
    <row r="741" spans="1:13" s="110" customFormat="1" ht="15.75" customHeight="1" x14ac:dyDescent="0.6">
      <c r="A741" s="79"/>
      <c r="B741" s="61"/>
      <c r="C741" s="61"/>
      <c r="D741" s="80"/>
      <c r="E741" s="81"/>
      <c r="F741" s="80"/>
      <c r="G741" s="81"/>
      <c r="H741" s="82"/>
      <c r="I741" s="81"/>
      <c r="J741" s="166"/>
      <c r="K741" s="166"/>
      <c r="L741" s="166"/>
      <c r="M741" s="166"/>
    </row>
    <row r="742" spans="1:13" s="110" customFormat="1" ht="15.75" customHeight="1" x14ac:dyDescent="0.6">
      <c r="A742" s="79"/>
      <c r="B742" s="61"/>
      <c r="C742" s="61"/>
      <c r="D742" s="80"/>
      <c r="E742" s="81"/>
      <c r="F742" s="80"/>
      <c r="G742" s="81"/>
      <c r="H742" s="82"/>
      <c r="I742" s="81"/>
      <c r="J742" s="166"/>
      <c r="K742" s="166"/>
      <c r="L742" s="166"/>
      <c r="M742" s="166"/>
    </row>
    <row r="743" spans="1:13" s="110" customFormat="1" ht="15.75" customHeight="1" x14ac:dyDescent="0.6">
      <c r="A743" s="79"/>
      <c r="B743" s="61"/>
      <c r="C743" s="61"/>
      <c r="D743" s="80"/>
      <c r="E743" s="81"/>
      <c r="F743" s="80"/>
      <c r="G743" s="81"/>
      <c r="H743" s="82"/>
      <c r="I743" s="81"/>
      <c r="J743" s="166"/>
      <c r="K743" s="166"/>
      <c r="L743" s="166"/>
      <c r="M743" s="166"/>
    </row>
    <row r="744" spans="1:13" s="110" customFormat="1" ht="15.75" customHeight="1" x14ac:dyDescent="0.6">
      <c r="A744" s="79"/>
      <c r="B744" s="61"/>
      <c r="C744" s="61"/>
      <c r="D744" s="80"/>
      <c r="E744" s="81"/>
      <c r="F744" s="80"/>
      <c r="G744" s="81"/>
      <c r="H744" s="82"/>
      <c r="I744" s="81"/>
      <c r="J744" s="166"/>
      <c r="K744" s="166"/>
      <c r="L744" s="166"/>
      <c r="M744" s="166"/>
    </row>
    <row r="745" spans="1:13" s="110" customFormat="1" ht="15.75" customHeight="1" x14ac:dyDescent="0.6">
      <c r="A745" s="79"/>
      <c r="B745" s="61"/>
      <c r="C745" s="61"/>
      <c r="D745" s="80"/>
      <c r="E745" s="81"/>
      <c r="F745" s="80"/>
      <c r="G745" s="81"/>
      <c r="H745" s="82"/>
      <c r="I745" s="81"/>
      <c r="J745" s="166"/>
      <c r="K745" s="166"/>
      <c r="L745" s="166"/>
      <c r="M745" s="166"/>
    </row>
    <row r="746" spans="1:13" s="110" customFormat="1" ht="15.75" customHeight="1" x14ac:dyDescent="0.6">
      <c r="A746" s="79"/>
      <c r="B746" s="61"/>
      <c r="C746" s="61"/>
      <c r="D746" s="80"/>
      <c r="E746" s="81"/>
      <c r="F746" s="80"/>
      <c r="G746" s="81"/>
      <c r="H746" s="82"/>
      <c r="I746" s="81"/>
      <c r="J746" s="166"/>
      <c r="K746" s="166"/>
      <c r="L746" s="166"/>
      <c r="M746" s="166"/>
    </row>
    <row r="747" spans="1:13" s="110" customFormat="1" ht="15.75" customHeight="1" x14ac:dyDescent="0.6">
      <c r="A747" s="79"/>
      <c r="B747" s="61"/>
      <c r="C747" s="61"/>
      <c r="D747" s="80"/>
      <c r="E747" s="81"/>
      <c r="F747" s="80"/>
      <c r="G747" s="81"/>
      <c r="H747" s="82"/>
      <c r="I747" s="81"/>
      <c r="J747" s="166"/>
      <c r="K747" s="166"/>
      <c r="L747" s="166"/>
      <c r="M747" s="166"/>
    </row>
    <row r="748" spans="1:13" s="110" customFormat="1" ht="15.75" customHeight="1" x14ac:dyDescent="0.6">
      <c r="A748" s="79"/>
      <c r="B748" s="61"/>
      <c r="C748" s="61"/>
      <c r="D748" s="80"/>
      <c r="E748" s="81"/>
      <c r="F748" s="80"/>
      <c r="G748" s="81"/>
      <c r="H748" s="82"/>
      <c r="I748" s="81"/>
      <c r="J748" s="166"/>
      <c r="K748" s="166"/>
      <c r="L748" s="166"/>
      <c r="M748" s="166"/>
    </row>
    <row r="749" spans="1:13" s="110" customFormat="1" ht="15.75" customHeight="1" x14ac:dyDescent="0.6">
      <c r="A749" s="79"/>
      <c r="B749" s="61"/>
      <c r="C749" s="61"/>
      <c r="D749" s="80"/>
      <c r="E749" s="81"/>
      <c r="F749" s="80"/>
      <c r="G749" s="81"/>
      <c r="H749" s="82"/>
      <c r="I749" s="81"/>
      <c r="J749" s="166"/>
      <c r="K749" s="166"/>
      <c r="L749" s="166"/>
      <c r="M749" s="166"/>
    </row>
    <row r="750" spans="1:13" s="110" customFormat="1" ht="15.75" customHeight="1" x14ac:dyDescent="0.6">
      <c r="A750" s="79"/>
      <c r="B750" s="61"/>
      <c r="C750" s="61"/>
      <c r="D750" s="80"/>
      <c r="E750" s="81"/>
      <c r="F750" s="80"/>
      <c r="G750" s="81"/>
      <c r="H750" s="82"/>
      <c r="I750" s="81"/>
      <c r="J750" s="166"/>
      <c r="K750" s="166"/>
      <c r="L750" s="166"/>
      <c r="M750" s="166"/>
    </row>
    <row r="751" spans="1:13" s="110" customFormat="1" ht="15.75" customHeight="1" x14ac:dyDescent="0.6">
      <c r="A751" s="79"/>
      <c r="B751" s="61"/>
      <c r="C751" s="61"/>
      <c r="D751" s="80"/>
      <c r="E751" s="81"/>
      <c r="F751" s="80"/>
      <c r="G751" s="81"/>
      <c r="H751" s="82"/>
      <c r="I751" s="81"/>
      <c r="J751" s="166"/>
      <c r="K751" s="166"/>
      <c r="L751" s="166"/>
      <c r="M751" s="166"/>
    </row>
    <row r="752" spans="1:13" s="110" customFormat="1" ht="15.75" customHeight="1" x14ac:dyDescent="0.6">
      <c r="A752" s="79"/>
      <c r="B752" s="61"/>
      <c r="C752" s="61"/>
      <c r="D752" s="80"/>
      <c r="E752" s="81"/>
      <c r="F752" s="80"/>
      <c r="G752" s="81"/>
      <c r="H752" s="82"/>
      <c r="I752" s="81"/>
      <c r="J752" s="166"/>
      <c r="K752" s="166"/>
      <c r="L752" s="166"/>
      <c r="M752" s="166"/>
    </row>
    <row r="753" spans="1:13" s="110" customFormat="1" ht="15.75" customHeight="1" x14ac:dyDescent="0.6">
      <c r="A753" s="79"/>
      <c r="B753" s="61"/>
      <c r="C753" s="61"/>
      <c r="D753" s="80"/>
      <c r="E753" s="81"/>
      <c r="F753" s="80"/>
      <c r="G753" s="81"/>
      <c r="H753" s="82"/>
      <c r="I753" s="81"/>
      <c r="J753" s="166"/>
      <c r="K753" s="166"/>
      <c r="L753" s="166"/>
      <c r="M753" s="166"/>
    </row>
    <row r="754" spans="1:13" s="110" customFormat="1" ht="15.75" customHeight="1" x14ac:dyDescent="0.6">
      <c r="A754" s="79"/>
      <c r="B754" s="61"/>
      <c r="C754" s="61"/>
      <c r="D754" s="80"/>
      <c r="E754" s="81"/>
      <c r="F754" s="80"/>
      <c r="G754" s="81"/>
      <c r="H754" s="82"/>
      <c r="I754" s="81"/>
      <c r="J754" s="166"/>
      <c r="K754" s="166"/>
      <c r="L754" s="166"/>
      <c r="M754" s="166"/>
    </row>
    <row r="755" spans="1:13" s="110" customFormat="1" ht="15.75" customHeight="1" x14ac:dyDescent="0.6">
      <c r="A755" s="79"/>
      <c r="B755" s="61"/>
      <c r="C755" s="61"/>
      <c r="D755" s="80"/>
      <c r="E755" s="81"/>
      <c r="F755" s="80"/>
      <c r="G755" s="81"/>
      <c r="H755" s="82"/>
      <c r="I755" s="81"/>
      <c r="J755" s="166"/>
      <c r="K755" s="166"/>
      <c r="L755" s="166"/>
      <c r="M755" s="166"/>
    </row>
    <row r="756" spans="1:13" s="110" customFormat="1" ht="15.75" customHeight="1" x14ac:dyDescent="0.6">
      <c r="A756" s="79"/>
      <c r="B756" s="61"/>
      <c r="C756" s="61"/>
      <c r="D756" s="80"/>
      <c r="E756" s="81"/>
      <c r="F756" s="80"/>
      <c r="G756" s="81"/>
      <c r="H756" s="82"/>
      <c r="I756" s="81"/>
      <c r="J756" s="166"/>
      <c r="K756" s="166"/>
      <c r="L756" s="166"/>
      <c r="M756" s="166"/>
    </row>
    <row r="757" spans="1:13" s="110" customFormat="1" ht="15.75" customHeight="1" x14ac:dyDescent="0.6">
      <c r="A757" s="79"/>
      <c r="B757" s="61"/>
      <c r="C757" s="61"/>
      <c r="D757" s="80"/>
      <c r="E757" s="81"/>
      <c r="F757" s="80"/>
      <c r="G757" s="81"/>
      <c r="H757" s="82"/>
      <c r="I757" s="81"/>
      <c r="J757" s="166"/>
      <c r="K757" s="166"/>
      <c r="L757" s="166"/>
      <c r="M757" s="166"/>
    </row>
    <row r="758" spans="1:13" s="110" customFormat="1" ht="15.75" customHeight="1" x14ac:dyDescent="0.6">
      <c r="A758" s="79"/>
      <c r="B758" s="61"/>
      <c r="C758" s="61"/>
      <c r="D758" s="80"/>
      <c r="E758" s="81"/>
      <c r="F758" s="80"/>
      <c r="G758" s="81"/>
      <c r="H758" s="82"/>
      <c r="I758" s="81"/>
      <c r="J758" s="166"/>
      <c r="K758" s="166"/>
      <c r="L758" s="166"/>
      <c r="M758" s="166"/>
    </row>
    <row r="759" spans="1:13" s="110" customFormat="1" ht="15.75" customHeight="1" x14ac:dyDescent="0.6">
      <c r="A759" s="79"/>
      <c r="B759" s="61"/>
      <c r="C759" s="61"/>
      <c r="D759" s="80"/>
      <c r="E759" s="81"/>
      <c r="F759" s="80"/>
      <c r="G759" s="81"/>
      <c r="H759" s="82"/>
      <c r="I759" s="81"/>
      <c r="J759" s="166"/>
      <c r="K759" s="166"/>
      <c r="L759" s="166"/>
      <c r="M759" s="166"/>
    </row>
    <row r="760" spans="1:13" s="110" customFormat="1" ht="15.75" customHeight="1" x14ac:dyDescent="0.6">
      <c r="A760" s="79"/>
      <c r="B760" s="61"/>
      <c r="C760" s="61"/>
      <c r="D760" s="80"/>
      <c r="E760" s="81"/>
      <c r="F760" s="80"/>
      <c r="G760" s="81"/>
      <c r="H760" s="82"/>
      <c r="I760" s="81"/>
      <c r="J760" s="166"/>
      <c r="K760" s="166"/>
      <c r="L760" s="166"/>
      <c r="M760" s="166"/>
    </row>
    <row r="761" spans="1:13" s="110" customFormat="1" ht="15.75" customHeight="1" x14ac:dyDescent="0.6">
      <c r="A761" s="79"/>
      <c r="B761" s="61"/>
      <c r="C761" s="61"/>
      <c r="D761" s="80"/>
      <c r="E761" s="81"/>
      <c r="F761" s="80"/>
      <c r="G761" s="81"/>
      <c r="H761" s="82"/>
      <c r="I761" s="81"/>
      <c r="J761" s="166"/>
      <c r="K761" s="166"/>
      <c r="L761" s="166"/>
      <c r="M761" s="166"/>
    </row>
    <row r="762" spans="1:13" s="110" customFormat="1" ht="15.75" customHeight="1" x14ac:dyDescent="0.6">
      <c r="A762" s="79"/>
      <c r="B762" s="61"/>
      <c r="C762" s="61"/>
      <c r="D762" s="80"/>
      <c r="E762" s="81"/>
      <c r="F762" s="80"/>
      <c r="G762" s="81"/>
      <c r="H762" s="82"/>
      <c r="I762" s="81"/>
      <c r="J762" s="166"/>
      <c r="K762" s="166"/>
      <c r="L762" s="166"/>
      <c r="M762" s="166"/>
    </row>
    <row r="763" spans="1:13" s="110" customFormat="1" ht="15.75" customHeight="1" x14ac:dyDescent="0.6">
      <c r="A763" s="79"/>
      <c r="B763" s="61"/>
      <c r="C763" s="61"/>
      <c r="D763" s="80"/>
      <c r="E763" s="81"/>
      <c r="F763" s="80"/>
      <c r="G763" s="81"/>
      <c r="H763" s="82"/>
      <c r="I763" s="81"/>
      <c r="J763" s="166"/>
      <c r="K763" s="166"/>
      <c r="L763" s="166"/>
      <c r="M763" s="166"/>
    </row>
    <row r="764" spans="1:13" s="110" customFormat="1" ht="15.75" customHeight="1" x14ac:dyDescent="0.6">
      <c r="A764" s="79"/>
      <c r="B764" s="61"/>
      <c r="C764" s="61"/>
      <c r="D764" s="80"/>
      <c r="E764" s="81"/>
      <c r="F764" s="80"/>
      <c r="G764" s="81"/>
      <c r="H764" s="82"/>
      <c r="I764" s="81"/>
      <c r="J764" s="166"/>
      <c r="K764" s="166"/>
      <c r="L764" s="166"/>
      <c r="M764" s="166"/>
    </row>
    <row r="765" spans="1:13" s="110" customFormat="1" ht="15.75" customHeight="1" x14ac:dyDescent="0.6">
      <c r="A765" s="79"/>
      <c r="B765" s="61"/>
      <c r="C765" s="61"/>
      <c r="D765" s="80"/>
      <c r="E765" s="81"/>
      <c r="F765" s="80"/>
      <c r="G765" s="81"/>
      <c r="H765" s="82"/>
      <c r="I765" s="81"/>
      <c r="J765" s="166"/>
      <c r="K765" s="166"/>
      <c r="L765" s="166"/>
      <c r="M765" s="166"/>
    </row>
    <row r="766" spans="1:13" s="110" customFormat="1" ht="15.75" customHeight="1" x14ac:dyDescent="0.6">
      <c r="A766" s="79"/>
      <c r="B766" s="61"/>
      <c r="C766" s="61"/>
      <c r="D766" s="80"/>
      <c r="E766" s="81"/>
      <c r="F766" s="80"/>
      <c r="G766" s="81"/>
      <c r="H766" s="82"/>
      <c r="I766" s="81"/>
      <c r="J766" s="166"/>
      <c r="K766" s="166"/>
      <c r="L766" s="166"/>
      <c r="M766" s="166"/>
    </row>
    <row r="767" spans="1:13" s="110" customFormat="1" ht="15.75" customHeight="1" x14ac:dyDescent="0.6">
      <c r="A767" s="79"/>
      <c r="B767" s="61"/>
      <c r="C767" s="61"/>
      <c r="D767" s="80"/>
      <c r="E767" s="81"/>
      <c r="F767" s="80"/>
      <c r="G767" s="81"/>
      <c r="H767" s="82"/>
      <c r="I767" s="81"/>
      <c r="J767" s="166"/>
      <c r="K767" s="166"/>
      <c r="L767" s="166"/>
      <c r="M767" s="166"/>
    </row>
    <row r="768" spans="1:13" s="110" customFormat="1" ht="15.75" customHeight="1" x14ac:dyDescent="0.6">
      <c r="A768" s="79"/>
      <c r="B768" s="61"/>
      <c r="C768" s="61"/>
      <c r="D768" s="80"/>
      <c r="E768" s="81"/>
      <c r="F768" s="80"/>
      <c r="G768" s="81"/>
      <c r="H768" s="82"/>
      <c r="I768" s="81"/>
      <c r="J768" s="166"/>
      <c r="K768" s="166"/>
      <c r="L768" s="166"/>
      <c r="M768" s="166"/>
    </row>
    <row r="769" spans="1:13" s="110" customFormat="1" ht="15.75" customHeight="1" x14ac:dyDescent="0.6">
      <c r="A769" s="79"/>
      <c r="B769" s="61"/>
      <c r="C769" s="61"/>
      <c r="D769" s="80"/>
      <c r="E769" s="81"/>
      <c r="F769" s="80"/>
      <c r="G769" s="81"/>
      <c r="H769" s="82"/>
      <c r="I769" s="81"/>
      <c r="J769" s="166"/>
      <c r="K769" s="166"/>
      <c r="L769" s="166"/>
      <c r="M769" s="166"/>
    </row>
    <row r="770" spans="1:13" s="110" customFormat="1" ht="15.75" customHeight="1" x14ac:dyDescent="0.6">
      <c r="A770" s="79"/>
      <c r="B770" s="61"/>
      <c r="C770" s="61"/>
      <c r="D770" s="80"/>
      <c r="E770" s="81"/>
      <c r="F770" s="80"/>
      <c r="G770" s="81"/>
      <c r="H770" s="82"/>
      <c r="I770" s="81"/>
      <c r="J770" s="166"/>
      <c r="K770" s="166"/>
      <c r="L770" s="166"/>
      <c r="M770" s="166"/>
    </row>
    <row r="771" spans="1:13" s="110" customFormat="1" ht="15.75" customHeight="1" x14ac:dyDescent="0.6">
      <c r="A771" s="79"/>
      <c r="B771" s="61"/>
      <c r="C771" s="61"/>
      <c r="D771" s="80"/>
      <c r="E771" s="81"/>
      <c r="F771" s="80"/>
      <c r="G771" s="81"/>
      <c r="H771" s="82"/>
      <c r="I771" s="81"/>
      <c r="J771" s="166"/>
      <c r="K771" s="166"/>
      <c r="L771" s="166"/>
      <c r="M771" s="166"/>
    </row>
    <row r="772" spans="1:13" s="110" customFormat="1" ht="15.75" customHeight="1" x14ac:dyDescent="0.6">
      <c r="A772" s="79"/>
      <c r="B772" s="61"/>
      <c r="C772" s="61"/>
      <c r="D772" s="80"/>
      <c r="E772" s="81"/>
      <c r="F772" s="80"/>
      <c r="G772" s="81"/>
      <c r="H772" s="82"/>
      <c r="I772" s="81"/>
      <c r="J772" s="166"/>
      <c r="K772" s="166"/>
      <c r="L772" s="166"/>
      <c r="M772" s="166"/>
    </row>
    <row r="773" spans="1:13" s="110" customFormat="1" ht="15.75" customHeight="1" x14ac:dyDescent="0.6">
      <c r="A773" s="79"/>
      <c r="B773" s="61"/>
      <c r="C773" s="61"/>
      <c r="D773" s="80"/>
      <c r="E773" s="81"/>
      <c r="F773" s="80"/>
      <c r="G773" s="81"/>
      <c r="H773" s="82"/>
      <c r="I773" s="81"/>
      <c r="J773" s="166"/>
      <c r="K773" s="166"/>
      <c r="L773" s="166"/>
      <c r="M773" s="166"/>
    </row>
    <row r="774" spans="1:13" s="110" customFormat="1" ht="15.75" customHeight="1" x14ac:dyDescent="0.6">
      <c r="A774" s="79"/>
      <c r="B774" s="61"/>
      <c r="C774" s="61"/>
      <c r="D774" s="80"/>
      <c r="E774" s="81"/>
      <c r="F774" s="80"/>
      <c r="G774" s="81"/>
      <c r="H774" s="82"/>
      <c r="I774" s="81"/>
      <c r="J774" s="166"/>
      <c r="K774" s="166"/>
      <c r="L774" s="166"/>
      <c r="M774" s="166"/>
    </row>
    <row r="775" spans="1:13" s="110" customFormat="1" ht="15.75" customHeight="1" x14ac:dyDescent="0.6">
      <c r="A775" s="79"/>
      <c r="B775" s="61"/>
      <c r="C775" s="61"/>
      <c r="D775" s="80"/>
      <c r="E775" s="81"/>
      <c r="F775" s="80"/>
      <c r="G775" s="81"/>
      <c r="H775" s="82"/>
      <c r="I775" s="81"/>
      <c r="J775" s="166"/>
      <c r="K775" s="166"/>
      <c r="L775" s="166"/>
      <c r="M775" s="166"/>
    </row>
    <row r="776" spans="1:13" s="110" customFormat="1" ht="15.75" customHeight="1" x14ac:dyDescent="0.6">
      <c r="A776" s="79"/>
      <c r="B776" s="61"/>
      <c r="C776" s="61"/>
      <c r="D776" s="80"/>
      <c r="E776" s="81"/>
      <c r="F776" s="80"/>
      <c r="G776" s="81"/>
      <c r="H776" s="82"/>
      <c r="I776" s="81"/>
      <c r="J776" s="166"/>
      <c r="K776" s="166"/>
      <c r="L776" s="166"/>
      <c r="M776" s="166"/>
    </row>
    <row r="777" spans="1:13" s="110" customFormat="1" ht="15.75" customHeight="1" x14ac:dyDescent="0.6">
      <c r="A777" s="79"/>
      <c r="B777" s="61"/>
      <c r="C777" s="61"/>
      <c r="D777" s="80"/>
      <c r="E777" s="81"/>
      <c r="F777" s="80"/>
      <c r="G777" s="81"/>
      <c r="H777" s="82"/>
      <c r="I777" s="81"/>
      <c r="J777" s="166"/>
      <c r="K777" s="166"/>
      <c r="L777" s="166"/>
      <c r="M777" s="166"/>
    </row>
    <row r="778" spans="1:13" s="110" customFormat="1" ht="15.75" customHeight="1" x14ac:dyDescent="0.6">
      <c r="A778" s="79"/>
      <c r="B778" s="61"/>
      <c r="C778" s="61"/>
      <c r="D778" s="80"/>
      <c r="E778" s="81"/>
      <c r="F778" s="80"/>
      <c r="G778" s="81"/>
      <c r="H778" s="82"/>
      <c r="I778" s="81"/>
      <c r="J778" s="166"/>
      <c r="K778" s="166"/>
      <c r="L778" s="166"/>
      <c r="M778" s="166"/>
    </row>
    <row r="779" spans="1:13" s="110" customFormat="1" ht="15.75" customHeight="1" x14ac:dyDescent="0.6">
      <c r="A779" s="79"/>
      <c r="B779" s="61"/>
      <c r="C779" s="61"/>
      <c r="D779" s="80"/>
      <c r="E779" s="81"/>
      <c r="F779" s="80"/>
      <c r="G779" s="81"/>
      <c r="H779" s="82"/>
      <c r="I779" s="81"/>
      <c r="J779" s="166"/>
      <c r="K779" s="166"/>
      <c r="L779" s="166"/>
      <c r="M779" s="166"/>
    </row>
    <row r="780" spans="1:13" s="110" customFormat="1" ht="15.75" customHeight="1" x14ac:dyDescent="0.6">
      <c r="A780" s="79"/>
      <c r="B780" s="61"/>
      <c r="C780" s="61"/>
      <c r="D780" s="80"/>
      <c r="E780" s="81"/>
      <c r="F780" s="80"/>
      <c r="G780" s="81"/>
      <c r="H780" s="82"/>
      <c r="I780" s="81"/>
      <c r="J780" s="166"/>
      <c r="K780" s="166"/>
      <c r="L780" s="166"/>
      <c r="M780" s="166"/>
    </row>
    <row r="781" spans="1:13" s="110" customFormat="1" ht="15.75" customHeight="1" x14ac:dyDescent="0.6">
      <c r="A781" s="79"/>
      <c r="B781" s="61"/>
      <c r="C781" s="61"/>
      <c r="D781" s="80"/>
      <c r="E781" s="81"/>
      <c r="F781" s="80"/>
      <c r="G781" s="81"/>
      <c r="H781" s="82"/>
      <c r="I781" s="81"/>
      <c r="J781" s="166"/>
      <c r="K781" s="166"/>
      <c r="L781" s="166"/>
      <c r="M781" s="166"/>
    </row>
    <row r="782" spans="1:13" s="110" customFormat="1" ht="15.75" customHeight="1" x14ac:dyDescent="0.6">
      <c r="A782" s="79"/>
      <c r="B782" s="61"/>
      <c r="C782" s="61"/>
      <c r="D782" s="80"/>
      <c r="E782" s="81"/>
      <c r="F782" s="80"/>
      <c r="G782" s="81"/>
      <c r="H782" s="82"/>
      <c r="I782" s="81"/>
      <c r="J782" s="166"/>
      <c r="K782" s="166"/>
      <c r="L782" s="166"/>
      <c r="M782" s="166"/>
    </row>
    <row r="783" spans="1:13" s="110" customFormat="1" ht="15.75" customHeight="1" x14ac:dyDescent="0.6">
      <c r="A783" s="79"/>
      <c r="B783" s="61"/>
      <c r="C783" s="61"/>
      <c r="D783" s="80"/>
      <c r="E783" s="81"/>
      <c r="F783" s="80"/>
      <c r="G783" s="81"/>
      <c r="H783" s="82"/>
      <c r="I783" s="81"/>
      <c r="J783" s="166"/>
      <c r="K783" s="166"/>
      <c r="L783" s="166"/>
      <c r="M783" s="166"/>
    </row>
    <row r="784" spans="1:13" s="110" customFormat="1" ht="15.75" customHeight="1" x14ac:dyDescent="0.6">
      <c r="A784" s="79"/>
      <c r="B784" s="61"/>
      <c r="C784" s="61"/>
      <c r="D784" s="80"/>
      <c r="E784" s="81"/>
      <c r="F784" s="80"/>
      <c r="G784" s="81"/>
      <c r="H784" s="82"/>
      <c r="I784" s="81"/>
      <c r="J784" s="166"/>
      <c r="K784" s="166"/>
      <c r="L784" s="166"/>
      <c r="M784" s="166"/>
    </row>
    <row r="785" spans="1:13" s="110" customFormat="1" ht="15.75" customHeight="1" x14ac:dyDescent="0.6">
      <c r="A785" s="79"/>
      <c r="B785" s="61"/>
      <c r="C785" s="61"/>
      <c r="D785" s="80"/>
      <c r="E785" s="81"/>
      <c r="F785" s="80"/>
      <c r="G785" s="81"/>
      <c r="H785" s="82"/>
      <c r="I785" s="81"/>
      <c r="J785" s="166"/>
      <c r="K785" s="166"/>
      <c r="L785" s="166"/>
      <c r="M785" s="166"/>
    </row>
    <row r="786" spans="1:13" s="110" customFormat="1" ht="15.75" customHeight="1" x14ac:dyDescent="0.6">
      <c r="A786" s="79"/>
      <c r="B786" s="61"/>
      <c r="C786" s="61"/>
      <c r="D786" s="80"/>
      <c r="E786" s="81"/>
      <c r="F786" s="80"/>
      <c r="G786" s="81"/>
      <c r="H786" s="82"/>
      <c r="I786" s="81"/>
      <c r="J786" s="166"/>
      <c r="K786" s="166"/>
      <c r="L786" s="166"/>
      <c r="M786" s="166"/>
    </row>
    <row r="787" spans="1:13" s="110" customFormat="1" ht="15.75" customHeight="1" x14ac:dyDescent="0.6">
      <c r="A787" s="79"/>
      <c r="B787" s="61"/>
      <c r="C787" s="61"/>
      <c r="D787" s="80"/>
      <c r="E787" s="81"/>
      <c r="F787" s="80"/>
      <c r="G787" s="81"/>
      <c r="H787" s="82"/>
      <c r="I787" s="81"/>
      <c r="J787" s="166"/>
      <c r="K787" s="166"/>
      <c r="L787" s="166"/>
      <c r="M787" s="166"/>
    </row>
    <row r="788" spans="1:13" s="110" customFormat="1" ht="15.75" customHeight="1" x14ac:dyDescent="0.6">
      <c r="A788" s="79"/>
      <c r="B788" s="61"/>
      <c r="C788" s="61"/>
      <c r="D788" s="80"/>
      <c r="E788" s="81"/>
      <c r="F788" s="80"/>
      <c r="G788" s="81"/>
      <c r="H788" s="82"/>
      <c r="I788" s="81"/>
      <c r="J788" s="166"/>
      <c r="K788" s="166"/>
      <c r="L788" s="166"/>
      <c r="M788" s="166"/>
    </row>
    <row r="789" spans="1:13" s="110" customFormat="1" ht="15.75" customHeight="1" x14ac:dyDescent="0.6">
      <c r="A789" s="79"/>
      <c r="B789" s="61"/>
      <c r="C789" s="61"/>
      <c r="D789" s="80"/>
      <c r="E789" s="81"/>
      <c r="F789" s="80"/>
      <c r="G789" s="81"/>
      <c r="H789" s="82"/>
      <c r="I789" s="81"/>
      <c r="J789" s="166"/>
      <c r="K789" s="166"/>
      <c r="L789" s="166"/>
      <c r="M789" s="166"/>
    </row>
    <row r="790" spans="1:13" s="110" customFormat="1" ht="15.75" customHeight="1" x14ac:dyDescent="0.6">
      <c r="A790" s="79"/>
      <c r="B790" s="61"/>
      <c r="C790" s="61"/>
      <c r="D790" s="80"/>
      <c r="E790" s="81"/>
      <c r="F790" s="80"/>
      <c r="G790" s="81"/>
      <c r="H790" s="82"/>
      <c r="I790" s="81"/>
      <c r="J790" s="166"/>
      <c r="K790" s="166"/>
      <c r="L790" s="166"/>
      <c r="M790" s="166"/>
    </row>
    <row r="791" spans="1:13" s="110" customFormat="1" ht="15.75" customHeight="1" x14ac:dyDescent="0.6">
      <c r="A791" s="79"/>
      <c r="B791" s="61"/>
      <c r="C791" s="61"/>
      <c r="D791" s="80"/>
      <c r="E791" s="81"/>
      <c r="F791" s="80"/>
      <c r="G791" s="81"/>
      <c r="H791" s="82"/>
      <c r="I791" s="81"/>
      <c r="J791" s="166"/>
      <c r="K791" s="166"/>
      <c r="L791" s="166"/>
      <c r="M791" s="166"/>
    </row>
    <row r="792" spans="1:13" s="110" customFormat="1" ht="15.75" customHeight="1" x14ac:dyDescent="0.6">
      <c r="A792" s="79"/>
      <c r="B792" s="61"/>
      <c r="C792" s="61"/>
      <c r="D792" s="80"/>
      <c r="E792" s="81"/>
      <c r="F792" s="80"/>
      <c r="G792" s="81"/>
      <c r="H792" s="82"/>
      <c r="I792" s="81"/>
      <c r="J792" s="166"/>
      <c r="K792" s="166"/>
      <c r="L792" s="166"/>
      <c r="M792" s="166"/>
    </row>
    <row r="793" spans="1:13" s="110" customFormat="1" ht="15.75" customHeight="1" x14ac:dyDescent="0.6">
      <c r="A793" s="79"/>
      <c r="B793" s="61"/>
      <c r="C793" s="61"/>
      <c r="D793" s="80"/>
      <c r="E793" s="81"/>
      <c r="F793" s="80"/>
      <c r="G793" s="81"/>
      <c r="H793" s="82"/>
      <c r="I793" s="81"/>
      <c r="J793" s="166"/>
      <c r="K793" s="166"/>
      <c r="L793" s="166"/>
      <c r="M793" s="166"/>
    </row>
    <row r="794" spans="1:13" s="110" customFormat="1" ht="15.75" customHeight="1" x14ac:dyDescent="0.6">
      <c r="A794" s="79"/>
      <c r="B794" s="61"/>
      <c r="C794" s="61"/>
      <c r="D794" s="80"/>
      <c r="E794" s="81"/>
      <c r="F794" s="80"/>
      <c r="G794" s="81"/>
      <c r="H794" s="82"/>
      <c r="I794" s="81"/>
      <c r="J794" s="166"/>
      <c r="K794" s="166"/>
      <c r="L794" s="166"/>
      <c r="M794" s="166"/>
    </row>
    <row r="795" spans="1:13" s="110" customFormat="1" ht="15.75" customHeight="1" x14ac:dyDescent="0.6">
      <c r="A795" s="79"/>
      <c r="B795" s="61"/>
      <c r="C795" s="61"/>
      <c r="D795" s="80"/>
      <c r="E795" s="81"/>
      <c r="F795" s="80"/>
      <c r="G795" s="81"/>
      <c r="H795" s="82"/>
      <c r="I795" s="81"/>
      <c r="J795" s="166"/>
      <c r="K795" s="166"/>
      <c r="L795" s="166"/>
      <c r="M795" s="166"/>
    </row>
    <row r="796" spans="1:13" s="110" customFormat="1" ht="15.75" customHeight="1" x14ac:dyDescent="0.6">
      <c r="A796" s="79"/>
      <c r="B796" s="61"/>
      <c r="C796" s="61"/>
      <c r="D796" s="80"/>
      <c r="E796" s="81"/>
      <c r="F796" s="80"/>
      <c r="G796" s="81"/>
      <c r="H796" s="82"/>
      <c r="I796" s="81"/>
      <c r="J796" s="166"/>
      <c r="K796" s="166"/>
      <c r="L796" s="166"/>
      <c r="M796" s="166"/>
    </row>
    <row r="797" spans="1:13" s="110" customFormat="1" ht="15.75" customHeight="1" x14ac:dyDescent="0.6">
      <c r="A797" s="79"/>
      <c r="B797" s="61"/>
      <c r="C797" s="61"/>
      <c r="D797" s="80"/>
      <c r="E797" s="81"/>
      <c r="F797" s="80"/>
      <c r="G797" s="81"/>
      <c r="H797" s="82"/>
      <c r="I797" s="81"/>
      <c r="J797" s="166"/>
      <c r="K797" s="166"/>
      <c r="L797" s="166"/>
      <c r="M797" s="166"/>
    </row>
    <row r="798" spans="1:13" s="110" customFormat="1" ht="15.75" customHeight="1" x14ac:dyDescent="0.6">
      <c r="A798" s="79"/>
      <c r="B798" s="61"/>
      <c r="C798" s="61"/>
      <c r="D798" s="80"/>
      <c r="E798" s="81"/>
      <c r="F798" s="80"/>
      <c r="G798" s="81"/>
      <c r="H798" s="82"/>
      <c r="I798" s="81"/>
      <c r="J798" s="166"/>
      <c r="K798" s="166"/>
      <c r="L798" s="166"/>
      <c r="M798" s="166"/>
    </row>
    <row r="799" spans="1:13" s="110" customFormat="1" ht="15.75" customHeight="1" x14ac:dyDescent="0.6">
      <c r="A799" s="79"/>
      <c r="B799" s="61"/>
      <c r="C799" s="61"/>
      <c r="D799" s="80"/>
      <c r="E799" s="81"/>
      <c r="F799" s="80"/>
      <c r="G799" s="81"/>
      <c r="H799" s="82"/>
      <c r="I799" s="81"/>
      <c r="J799" s="166"/>
      <c r="K799" s="166"/>
      <c r="L799" s="166"/>
      <c r="M799" s="166"/>
    </row>
    <row r="800" spans="1:13" s="110" customFormat="1" ht="15.75" customHeight="1" x14ac:dyDescent="0.6">
      <c r="A800" s="79"/>
      <c r="B800" s="61"/>
      <c r="C800" s="61"/>
      <c r="D800" s="80"/>
      <c r="E800" s="81"/>
      <c r="F800" s="80"/>
      <c r="G800" s="81"/>
      <c r="H800" s="82"/>
      <c r="I800" s="81"/>
      <c r="J800" s="166"/>
      <c r="K800" s="166"/>
      <c r="L800" s="166"/>
      <c r="M800" s="166"/>
    </row>
    <row r="801" spans="1:13" s="110" customFormat="1" ht="15.75" customHeight="1" x14ac:dyDescent="0.6">
      <c r="A801" s="79"/>
      <c r="B801" s="61"/>
      <c r="C801" s="61"/>
      <c r="D801" s="80"/>
      <c r="E801" s="81"/>
      <c r="F801" s="80"/>
      <c r="G801" s="81"/>
      <c r="H801" s="82"/>
      <c r="I801" s="81"/>
      <c r="J801" s="166"/>
      <c r="K801" s="166"/>
      <c r="L801" s="166"/>
      <c r="M801" s="166"/>
    </row>
    <row r="802" spans="1:13" s="110" customFormat="1" ht="15.75" customHeight="1" x14ac:dyDescent="0.6">
      <c r="A802" s="79"/>
      <c r="B802" s="61"/>
      <c r="C802" s="61"/>
      <c r="D802" s="80"/>
      <c r="E802" s="81"/>
      <c r="F802" s="80"/>
      <c r="G802" s="81"/>
      <c r="H802" s="82"/>
      <c r="I802" s="81"/>
      <c r="J802" s="166"/>
      <c r="K802" s="166"/>
      <c r="L802" s="166"/>
      <c r="M802" s="166"/>
    </row>
    <row r="803" spans="1:13" s="110" customFormat="1" ht="15.75" customHeight="1" x14ac:dyDescent="0.6">
      <c r="A803" s="79"/>
      <c r="B803" s="61"/>
      <c r="C803" s="61"/>
      <c r="D803" s="80"/>
      <c r="E803" s="81"/>
      <c r="F803" s="80"/>
      <c r="G803" s="81"/>
      <c r="H803" s="82"/>
      <c r="I803" s="81"/>
      <c r="J803" s="166"/>
      <c r="K803" s="166"/>
      <c r="L803" s="166"/>
      <c r="M803" s="166"/>
    </row>
    <row r="804" spans="1:13" s="110" customFormat="1" ht="15.75" customHeight="1" x14ac:dyDescent="0.6">
      <c r="A804" s="79"/>
      <c r="B804" s="61"/>
      <c r="C804" s="61"/>
      <c r="D804" s="80"/>
      <c r="E804" s="81"/>
      <c r="F804" s="80"/>
      <c r="G804" s="81"/>
      <c r="H804" s="82"/>
      <c r="I804" s="81"/>
      <c r="J804" s="166"/>
      <c r="K804" s="166"/>
      <c r="L804" s="166"/>
      <c r="M804" s="166"/>
    </row>
    <row r="805" spans="1:13" s="110" customFormat="1" ht="15.75" customHeight="1" x14ac:dyDescent="0.6">
      <c r="A805" s="79"/>
      <c r="B805" s="61"/>
      <c r="C805" s="61"/>
      <c r="D805" s="80"/>
      <c r="E805" s="81"/>
      <c r="F805" s="80"/>
      <c r="G805" s="81"/>
      <c r="H805" s="82"/>
      <c r="I805" s="81"/>
      <c r="J805" s="166"/>
      <c r="K805" s="166"/>
      <c r="L805" s="166"/>
      <c r="M805" s="166"/>
    </row>
    <row r="806" spans="1:13" s="110" customFormat="1" ht="15.75" customHeight="1" x14ac:dyDescent="0.6">
      <c r="A806" s="79"/>
      <c r="B806" s="61"/>
      <c r="C806" s="61"/>
      <c r="D806" s="80"/>
      <c r="E806" s="81"/>
      <c r="F806" s="80"/>
      <c r="G806" s="81"/>
      <c r="H806" s="82"/>
      <c r="I806" s="81"/>
      <c r="J806" s="166"/>
      <c r="K806" s="166"/>
      <c r="L806" s="166"/>
      <c r="M806" s="166"/>
    </row>
    <row r="807" spans="1:13" s="110" customFormat="1" ht="15.75" customHeight="1" x14ac:dyDescent="0.6">
      <c r="A807" s="79"/>
      <c r="B807" s="61"/>
      <c r="C807" s="61"/>
      <c r="D807" s="80"/>
      <c r="E807" s="81"/>
      <c r="F807" s="80"/>
      <c r="G807" s="81"/>
      <c r="H807" s="82"/>
      <c r="I807" s="81"/>
      <c r="J807" s="166"/>
      <c r="K807" s="166"/>
      <c r="L807" s="166"/>
      <c r="M807" s="166"/>
    </row>
    <row r="808" spans="1:13" s="110" customFormat="1" ht="15.75" customHeight="1" x14ac:dyDescent="0.6">
      <c r="A808" s="79"/>
      <c r="B808" s="61"/>
      <c r="C808" s="61"/>
      <c r="D808" s="80"/>
      <c r="E808" s="81"/>
      <c r="F808" s="80"/>
      <c r="G808" s="81"/>
      <c r="H808" s="82"/>
      <c r="I808" s="81"/>
      <c r="J808" s="166"/>
      <c r="K808" s="166"/>
      <c r="L808" s="166"/>
      <c r="M808" s="166"/>
    </row>
    <row r="809" spans="1:13" s="110" customFormat="1" ht="15.75" customHeight="1" x14ac:dyDescent="0.6">
      <c r="A809" s="79"/>
      <c r="B809" s="61"/>
      <c r="C809" s="61"/>
      <c r="D809" s="80"/>
      <c r="E809" s="81"/>
      <c r="F809" s="80"/>
      <c r="G809" s="81"/>
      <c r="H809" s="82"/>
      <c r="I809" s="81"/>
      <c r="J809" s="166"/>
      <c r="K809" s="166"/>
      <c r="L809" s="166"/>
      <c r="M809" s="166"/>
    </row>
    <row r="810" spans="1:13" s="110" customFormat="1" ht="15.75" customHeight="1" x14ac:dyDescent="0.6">
      <c r="A810" s="79"/>
      <c r="B810" s="61"/>
      <c r="C810" s="61"/>
      <c r="D810" s="80"/>
      <c r="E810" s="81"/>
      <c r="F810" s="80"/>
      <c r="G810" s="81"/>
      <c r="H810" s="82"/>
      <c r="I810" s="81"/>
      <c r="J810" s="166"/>
      <c r="K810" s="166"/>
      <c r="L810" s="166"/>
      <c r="M810" s="166"/>
    </row>
    <row r="811" spans="1:13" s="110" customFormat="1" ht="15.75" customHeight="1" x14ac:dyDescent="0.6">
      <c r="A811" s="79"/>
      <c r="B811" s="61"/>
      <c r="C811" s="61"/>
      <c r="D811" s="80"/>
      <c r="E811" s="81"/>
      <c r="F811" s="80"/>
      <c r="G811" s="81"/>
      <c r="H811" s="82"/>
      <c r="I811" s="81"/>
      <c r="J811" s="166"/>
      <c r="K811" s="166"/>
      <c r="L811" s="166"/>
      <c r="M811" s="166"/>
    </row>
    <row r="812" spans="1:13" s="110" customFormat="1" ht="15.75" customHeight="1" x14ac:dyDescent="0.6">
      <c r="A812" s="79"/>
      <c r="B812" s="61"/>
      <c r="C812" s="61"/>
      <c r="D812" s="80"/>
      <c r="E812" s="81"/>
      <c r="F812" s="80"/>
      <c r="G812" s="81"/>
      <c r="H812" s="82"/>
      <c r="I812" s="81"/>
      <c r="J812" s="166"/>
      <c r="K812" s="166"/>
      <c r="L812" s="166"/>
      <c r="M812" s="166"/>
    </row>
    <row r="813" spans="1:13" s="110" customFormat="1" ht="15.75" customHeight="1" x14ac:dyDescent="0.6">
      <c r="A813" s="79"/>
      <c r="B813" s="61"/>
      <c r="C813" s="61"/>
      <c r="D813" s="80"/>
      <c r="E813" s="81"/>
      <c r="F813" s="80"/>
      <c r="G813" s="81"/>
      <c r="H813" s="82"/>
      <c r="I813" s="81"/>
      <c r="J813" s="166"/>
      <c r="K813" s="166"/>
      <c r="L813" s="166"/>
      <c r="M813" s="166"/>
    </row>
    <row r="814" spans="1:13" s="110" customFormat="1" ht="15.75" customHeight="1" x14ac:dyDescent="0.6">
      <c r="A814" s="79"/>
      <c r="B814" s="61"/>
      <c r="C814" s="61"/>
      <c r="D814" s="80"/>
      <c r="E814" s="81"/>
      <c r="F814" s="80"/>
      <c r="G814" s="81"/>
      <c r="H814" s="82"/>
      <c r="I814" s="81"/>
      <c r="J814" s="166"/>
      <c r="K814" s="166"/>
      <c r="L814" s="166"/>
      <c r="M814" s="166"/>
    </row>
    <row r="815" spans="1:13" s="110" customFormat="1" ht="15.75" customHeight="1" x14ac:dyDescent="0.6">
      <c r="A815" s="79"/>
      <c r="B815" s="61"/>
      <c r="C815" s="61"/>
      <c r="D815" s="80"/>
      <c r="E815" s="81"/>
      <c r="F815" s="80"/>
      <c r="G815" s="81"/>
      <c r="H815" s="82"/>
      <c r="I815" s="81"/>
      <c r="J815" s="166"/>
      <c r="K815" s="166"/>
      <c r="L815" s="166"/>
      <c r="M815" s="166"/>
    </row>
    <row r="816" spans="1:13" s="110" customFormat="1" ht="15.75" customHeight="1" x14ac:dyDescent="0.6">
      <c r="A816" s="79"/>
      <c r="B816" s="61"/>
      <c r="C816" s="61"/>
      <c r="D816" s="80"/>
      <c r="E816" s="81"/>
      <c r="F816" s="80"/>
      <c r="G816" s="81"/>
      <c r="H816" s="82"/>
      <c r="I816" s="81"/>
      <c r="J816" s="166"/>
      <c r="K816" s="166"/>
      <c r="L816" s="166"/>
      <c r="M816" s="166"/>
    </row>
    <row r="817" spans="1:13" s="110" customFormat="1" ht="15.75" customHeight="1" x14ac:dyDescent="0.6">
      <c r="A817" s="79"/>
      <c r="B817" s="61"/>
      <c r="C817" s="61"/>
      <c r="D817" s="80"/>
      <c r="E817" s="81"/>
      <c r="F817" s="80"/>
      <c r="G817" s="81"/>
      <c r="H817" s="82"/>
      <c r="I817" s="81"/>
      <c r="J817" s="166"/>
      <c r="K817" s="166"/>
      <c r="L817" s="166"/>
      <c r="M817" s="166"/>
    </row>
    <row r="818" spans="1:13" s="110" customFormat="1" ht="15.75" customHeight="1" x14ac:dyDescent="0.6">
      <c r="A818" s="79"/>
      <c r="B818" s="61"/>
      <c r="C818" s="61"/>
      <c r="D818" s="80"/>
      <c r="E818" s="81"/>
      <c r="F818" s="80"/>
      <c r="G818" s="81"/>
      <c r="H818" s="82"/>
      <c r="I818" s="81"/>
      <c r="J818" s="166"/>
      <c r="K818" s="166"/>
      <c r="L818" s="166"/>
      <c r="M818" s="166"/>
    </row>
    <row r="819" spans="1:13" s="110" customFormat="1" ht="15.75" customHeight="1" x14ac:dyDescent="0.6">
      <c r="A819" s="79"/>
      <c r="B819" s="61"/>
      <c r="C819" s="61"/>
      <c r="D819" s="80"/>
      <c r="E819" s="81"/>
      <c r="F819" s="80"/>
      <c r="G819" s="81"/>
      <c r="H819" s="82"/>
      <c r="I819" s="81"/>
      <c r="J819" s="166"/>
      <c r="K819" s="166"/>
      <c r="L819" s="166"/>
      <c r="M819" s="166"/>
    </row>
    <row r="820" spans="1:13" s="110" customFormat="1" ht="15.75" customHeight="1" x14ac:dyDescent="0.6">
      <c r="A820" s="79"/>
      <c r="B820" s="61"/>
      <c r="C820" s="61"/>
      <c r="D820" s="80"/>
      <c r="E820" s="81"/>
      <c r="F820" s="80"/>
      <c r="G820" s="81"/>
      <c r="H820" s="82"/>
      <c r="I820" s="81"/>
      <c r="J820" s="166"/>
      <c r="K820" s="166"/>
      <c r="L820" s="166"/>
      <c r="M820" s="166"/>
    </row>
    <row r="821" spans="1:13" s="110" customFormat="1" ht="15.75" customHeight="1" x14ac:dyDescent="0.6">
      <c r="A821" s="79"/>
      <c r="B821" s="61"/>
      <c r="C821" s="61"/>
      <c r="D821" s="80"/>
      <c r="E821" s="81"/>
      <c r="F821" s="80"/>
      <c r="G821" s="81"/>
      <c r="H821" s="82"/>
      <c r="I821" s="81"/>
      <c r="J821" s="166"/>
      <c r="K821" s="166"/>
      <c r="L821" s="166"/>
      <c r="M821" s="166"/>
    </row>
    <row r="822" spans="1:13" s="110" customFormat="1" ht="15.75" customHeight="1" x14ac:dyDescent="0.6">
      <c r="A822" s="79"/>
      <c r="B822" s="61"/>
      <c r="C822" s="61"/>
      <c r="D822" s="80"/>
      <c r="E822" s="81"/>
      <c r="F822" s="80"/>
      <c r="G822" s="81"/>
      <c r="H822" s="82"/>
      <c r="I822" s="81"/>
      <c r="J822" s="166"/>
      <c r="K822" s="166"/>
      <c r="L822" s="166"/>
      <c r="M822" s="166"/>
    </row>
    <row r="823" spans="1:13" s="110" customFormat="1" ht="15.75" customHeight="1" x14ac:dyDescent="0.6">
      <c r="A823" s="79"/>
      <c r="B823" s="61"/>
      <c r="C823" s="61"/>
      <c r="D823" s="80"/>
      <c r="E823" s="81"/>
      <c r="F823" s="80"/>
      <c r="G823" s="81"/>
      <c r="H823" s="82"/>
      <c r="I823" s="81"/>
      <c r="J823" s="166"/>
      <c r="K823" s="166"/>
      <c r="L823" s="166"/>
      <c r="M823" s="166"/>
    </row>
    <row r="824" spans="1:13" s="110" customFormat="1" ht="15.75" customHeight="1" x14ac:dyDescent="0.6">
      <c r="A824" s="79"/>
      <c r="B824" s="61"/>
      <c r="C824" s="61"/>
      <c r="D824" s="80"/>
      <c r="E824" s="81"/>
      <c r="F824" s="80"/>
      <c r="G824" s="81"/>
      <c r="H824" s="82"/>
      <c r="I824" s="81"/>
      <c r="J824" s="166"/>
      <c r="K824" s="166"/>
      <c r="L824" s="166"/>
      <c r="M824" s="166"/>
    </row>
    <row r="825" spans="1:13" s="110" customFormat="1" ht="15.75" customHeight="1" x14ac:dyDescent="0.6">
      <c r="A825" s="79"/>
      <c r="B825" s="61"/>
      <c r="C825" s="61"/>
      <c r="D825" s="80"/>
      <c r="E825" s="81"/>
      <c r="F825" s="80"/>
      <c r="G825" s="81"/>
      <c r="H825" s="82"/>
      <c r="I825" s="81"/>
      <c r="J825" s="166"/>
      <c r="K825" s="166"/>
      <c r="L825" s="166"/>
      <c r="M825" s="166"/>
    </row>
    <row r="826" spans="1:13" s="110" customFormat="1" ht="15.75" customHeight="1" x14ac:dyDescent="0.6">
      <c r="A826" s="79"/>
      <c r="B826" s="61"/>
      <c r="C826" s="61"/>
      <c r="D826" s="80"/>
      <c r="E826" s="81"/>
      <c r="F826" s="80"/>
      <c r="G826" s="81"/>
      <c r="H826" s="82"/>
      <c r="I826" s="81"/>
      <c r="J826" s="166"/>
      <c r="K826" s="166"/>
      <c r="L826" s="166"/>
      <c r="M826" s="166"/>
    </row>
    <row r="827" spans="1:13" s="110" customFormat="1" ht="15.75" customHeight="1" x14ac:dyDescent="0.6">
      <c r="A827" s="79"/>
      <c r="B827" s="61"/>
      <c r="C827" s="61"/>
      <c r="D827" s="80"/>
      <c r="E827" s="81"/>
      <c r="F827" s="80"/>
      <c r="G827" s="81"/>
      <c r="H827" s="82"/>
      <c r="I827" s="81"/>
      <c r="J827" s="166"/>
      <c r="K827" s="166"/>
      <c r="L827" s="166"/>
      <c r="M827" s="166"/>
    </row>
    <row r="828" spans="1:13" s="110" customFormat="1" ht="15.75" customHeight="1" x14ac:dyDescent="0.6">
      <c r="A828" s="79"/>
      <c r="B828" s="61"/>
      <c r="C828" s="61"/>
      <c r="D828" s="80"/>
      <c r="E828" s="81"/>
      <c r="F828" s="80"/>
      <c r="G828" s="81"/>
      <c r="H828" s="82"/>
      <c r="I828" s="81"/>
      <c r="J828" s="166"/>
      <c r="K828" s="166"/>
      <c r="L828" s="166"/>
      <c r="M828" s="166"/>
    </row>
    <row r="829" spans="1:13" s="110" customFormat="1" ht="15.75" customHeight="1" x14ac:dyDescent="0.6">
      <c r="A829" s="79"/>
      <c r="B829" s="61"/>
      <c r="C829" s="61"/>
      <c r="D829" s="80"/>
      <c r="E829" s="81"/>
      <c r="F829" s="80"/>
      <c r="G829" s="81"/>
      <c r="H829" s="82"/>
      <c r="I829" s="81"/>
      <c r="J829" s="166"/>
      <c r="K829" s="166"/>
      <c r="L829" s="166"/>
      <c r="M829" s="166"/>
    </row>
    <row r="830" spans="1:13" s="110" customFormat="1" ht="15.75" customHeight="1" x14ac:dyDescent="0.6">
      <c r="A830" s="79"/>
      <c r="B830" s="61"/>
      <c r="C830" s="61"/>
      <c r="D830" s="80"/>
      <c r="E830" s="81"/>
      <c r="F830" s="80"/>
      <c r="G830" s="81"/>
      <c r="H830" s="82"/>
      <c r="I830" s="81"/>
      <c r="J830" s="166"/>
      <c r="K830" s="166"/>
      <c r="L830" s="166"/>
      <c r="M830" s="166"/>
    </row>
    <row r="831" spans="1:13" s="110" customFormat="1" ht="15.75" customHeight="1" x14ac:dyDescent="0.6">
      <c r="A831" s="79"/>
      <c r="B831" s="61"/>
      <c r="C831" s="61"/>
      <c r="D831" s="80"/>
      <c r="E831" s="81"/>
      <c r="F831" s="80"/>
      <c r="G831" s="81"/>
      <c r="H831" s="82"/>
      <c r="I831" s="81"/>
      <c r="J831" s="166"/>
      <c r="K831" s="166"/>
      <c r="L831" s="166"/>
      <c r="M831" s="166"/>
    </row>
    <row r="832" spans="1:13" s="110" customFormat="1" ht="15.75" customHeight="1" x14ac:dyDescent="0.6">
      <c r="A832" s="79"/>
      <c r="B832" s="61"/>
      <c r="C832" s="61"/>
      <c r="D832" s="80"/>
      <c r="E832" s="81"/>
      <c r="F832" s="80"/>
      <c r="G832" s="81"/>
      <c r="H832" s="82"/>
      <c r="I832" s="81"/>
      <c r="J832" s="166"/>
      <c r="K832" s="166"/>
      <c r="L832" s="166"/>
      <c r="M832" s="166"/>
    </row>
    <row r="833" spans="1:13" s="110" customFormat="1" ht="15.75" customHeight="1" x14ac:dyDescent="0.6">
      <c r="A833" s="79"/>
      <c r="B833" s="61"/>
      <c r="C833" s="61"/>
      <c r="D833" s="80"/>
      <c r="E833" s="81"/>
      <c r="F833" s="80"/>
      <c r="G833" s="81"/>
      <c r="H833" s="82"/>
      <c r="I833" s="81"/>
      <c r="J833" s="166"/>
      <c r="K833" s="166"/>
      <c r="L833" s="166"/>
      <c r="M833" s="166"/>
    </row>
    <row r="834" spans="1:13" s="110" customFormat="1" ht="15.75" customHeight="1" x14ac:dyDescent="0.6">
      <c r="A834" s="79"/>
      <c r="B834" s="61"/>
      <c r="C834" s="61"/>
      <c r="D834" s="80"/>
      <c r="E834" s="81"/>
      <c r="F834" s="80"/>
      <c r="G834" s="81"/>
      <c r="H834" s="82"/>
      <c r="I834" s="81"/>
      <c r="J834" s="166"/>
      <c r="K834" s="166"/>
      <c r="L834" s="166"/>
      <c r="M834" s="166"/>
    </row>
    <row r="835" spans="1:13" s="110" customFormat="1" ht="15.75" customHeight="1" x14ac:dyDescent="0.6">
      <c r="A835" s="79"/>
      <c r="B835" s="61"/>
      <c r="C835" s="61"/>
      <c r="D835" s="80"/>
      <c r="E835" s="81"/>
      <c r="F835" s="80"/>
      <c r="G835" s="81"/>
      <c r="H835" s="82"/>
      <c r="I835" s="81"/>
      <c r="J835" s="166"/>
      <c r="K835" s="166"/>
      <c r="L835" s="166"/>
      <c r="M835" s="166"/>
    </row>
    <row r="836" spans="1:13" s="110" customFormat="1" ht="15.75" customHeight="1" x14ac:dyDescent="0.6">
      <c r="A836" s="79"/>
      <c r="B836" s="61"/>
      <c r="C836" s="61"/>
      <c r="D836" s="80"/>
      <c r="E836" s="81"/>
      <c r="F836" s="80"/>
      <c r="G836" s="81"/>
      <c r="H836" s="82"/>
      <c r="I836" s="81"/>
      <c r="J836" s="166"/>
      <c r="K836" s="166"/>
      <c r="L836" s="166"/>
      <c r="M836" s="166"/>
    </row>
  </sheetData>
  <protectedRanges>
    <protectedRange sqref="F353:F362" name="ช่วง1_14"/>
  </protectedRanges>
  <mergeCells count="3">
    <mergeCell ref="A1:I1"/>
    <mergeCell ref="A2:I2"/>
    <mergeCell ref="A3:I3"/>
  </mergeCells>
  <phoneticPr fontId="13" type="noConversion"/>
  <dataValidations disablePrompts="1" count="1">
    <dataValidation allowBlank="1" showInputMessage="1" showErrorMessage="1" promptTitle="**คำเตือน**" prompt="ไม่ต้องคีย์ข้อมูล สูตรอัตโนมัติ" sqref="F353:F362 F244:F246" xr:uid="{56437043-6B8E-468A-96A3-FD2B80895D83}"/>
  </dataValidations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Footer>&amp;C&amp;"TH SarabunPSK,Regular"&amp;16หน้า &amp;P</oddFooter>
  </headerFooter>
  <rowBreaks count="8" manualBreakCount="8">
    <brk id="47" max="8" man="1"/>
    <brk id="97" max="8" man="1"/>
    <brk id="144" max="8" man="1"/>
    <brk id="210" max="8" man="1"/>
    <brk id="321" max="8" man="1"/>
    <brk id="513" max="8" man="1"/>
    <brk id="546" max="8" man="1"/>
    <brk id="66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D32DF-F12B-40D5-9E0B-625FAB35A59D}">
  <dimension ref="A1:R80"/>
  <sheetViews>
    <sheetView view="pageBreakPreview" zoomScaleNormal="120" zoomScaleSheetLayoutView="100" workbookViewId="0">
      <pane ySplit="6" topLeftCell="A7" activePane="bottomLeft" state="frozen"/>
      <selection pane="bottomLeft" activeCell="W16" sqref="W16"/>
    </sheetView>
  </sheetViews>
  <sheetFormatPr defaultRowHeight="24" x14ac:dyDescent="0.55000000000000004"/>
  <cols>
    <col min="1" max="1" width="6" style="110" customWidth="1"/>
    <col min="2" max="2" width="47" style="110" bestFit="1" customWidth="1"/>
    <col min="3" max="8" width="5.7109375" style="2" customWidth="1"/>
    <col min="9" max="10" width="5.7109375" style="174" customWidth="1"/>
    <col min="11" max="16" width="5.7109375" style="2" customWidth="1"/>
    <col min="17" max="17" width="5.7109375" style="133" customWidth="1"/>
    <col min="18" max="18" width="8.85546875" style="133" customWidth="1"/>
    <col min="19" max="16384" width="9.140625" style="110"/>
  </cols>
  <sheetData>
    <row r="1" spans="1:18" x14ac:dyDescent="0.55000000000000004">
      <c r="A1" s="295" t="s">
        <v>1889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18" x14ac:dyDescent="0.55000000000000004">
      <c r="A2" s="295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</row>
    <row r="3" spans="1:18" x14ac:dyDescent="0.55000000000000004">
      <c r="A3" s="295" t="s">
        <v>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</row>
    <row r="4" spans="1:18" ht="16.5" customHeight="1" x14ac:dyDescent="0.55000000000000004">
      <c r="I4" s="191"/>
      <c r="J4" s="191"/>
    </row>
    <row r="5" spans="1:18" x14ac:dyDescent="0.55000000000000004">
      <c r="A5" s="296" t="s">
        <v>1532</v>
      </c>
      <c r="B5" s="296" t="s">
        <v>8</v>
      </c>
      <c r="C5" s="297" t="s">
        <v>1872</v>
      </c>
      <c r="D5" s="297"/>
      <c r="E5" s="297" t="s">
        <v>1873</v>
      </c>
      <c r="F5" s="297"/>
      <c r="G5" s="297" t="s">
        <v>1874</v>
      </c>
      <c r="H5" s="297"/>
      <c r="I5" s="298" t="s">
        <v>1875</v>
      </c>
      <c r="J5" s="298"/>
      <c r="K5" s="277" t="s">
        <v>1876</v>
      </c>
      <c r="L5" s="279"/>
      <c r="M5" s="277" t="s">
        <v>1877</v>
      </c>
      <c r="N5" s="279"/>
      <c r="O5" s="277" t="s">
        <v>1878</v>
      </c>
      <c r="P5" s="279"/>
      <c r="Q5" s="293" t="s">
        <v>1881</v>
      </c>
      <c r="R5" s="201" t="s">
        <v>1965</v>
      </c>
    </row>
    <row r="6" spans="1:18" s="2" customFormat="1" x14ac:dyDescent="0.55000000000000004">
      <c r="A6" s="296"/>
      <c r="B6" s="296"/>
      <c r="C6" s="112" t="s">
        <v>1879</v>
      </c>
      <c r="D6" s="112" t="s">
        <v>1880</v>
      </c>
      <c r="E6" s="112" t="s">
        <v>1879</v>
      </c>
      <c r="F6" s="112" t="s">
        <v>1880</v>
      </c>
      <c r="G6" s="112" t="s">
        <v>1879</v>
      </c>
      <c r="H6" s="112" t="s">
        <v>1880</v>
      </c>
      <c r="I6" s="173" t="s">
        <v>1879</v>
      </c>
      <c r="J6" s="173" t="s">
        <v>1880</v>
      </c>
      <c r="K6" s="134" t="s">
        <v>1879</v>
      </c>
      <c r="L6" s="134" t="s">
        <v>1880</v>
      </c>
      <c r="M6" s="134" t="s">
        <v>1879</v>
      </c>
      <c r="N6" s="134" t="s">
        <v>1880</v>
      </c>
      <c r="O6" s="134" t="s">
        <v>1879</v>
      </c>
      <c r="P6" s="112" t="s">
        <v>1880</v>
      </c>
      <c r="Q6" s="294"/>
      <c r="R6" s="201" t="s">
        <v>1966</v>
      </c>
    </row>
    <row r="7" spans="1:18" x14ac:dyDescent="0.55000000000000004">
      <c r="A7" s="23">
        <v>1</v>
      </c>
      <c r="B7" s="111" t="s">
        <v>1545</v>
      </c>
      <c r="C7" s="175">
        <f>COUNTIFS('เข้าร่วมพิธี+ไม่เข้า'!K:K,1,'เข้าร่วมพิธี+ไม่เข้า'!F:F,B7)</f>
        <v>1</v>
      </c>
      <c r="D7" s="175">
        <f>COUNTIFS('เข้าร่วมพิธี+ไม่เข้า'!K:K,2,'เข้าร่วมพิธี+ไม่เข้า'!F:F,B7)</f>
        <v>3</v>
      </c>
      <c r="E7" s="175">
        <f>COUNTIFS('เข้าร่วมพิธี+ไม่เข้า'!K:K,3,'เข้าร่วมพิธี+ไม่เข้า'!F:F,B7)</f>
        <v>1</v>
      </c>
      <c r="F7" s="175">
        <f>COUNTIFS('เข้าร่วมพิธี+ไม่เข้า'!K:K,4,'เข้าร่วมพิธี+ไม่เข้า'!F:F,B7)</f>
        <v>2</v>
      </c>
      <c r="G7" s="175">
        <f>COUNTIFS('เข้าร่วมพิธี+ไม่เข้า'!K:K,5,'เข้าร่วมพิธี+ไม่เข้า'!F:F,B7)</f>
        <v>1</v>
      </c>
      <c r="H7" s="175">
        <f>COUNTIFS('เข้าร่วมพิธี+ไม่เข้า'!K:K,6,'เข้าร่วมพิธี+ไม่เข้า'!F:F,B7)</f>
        <v>3</v>
      </c>
      <c r="I7" s="176">
        <f>COUNTIFS('เข้าร่วมพิธี+ไม่เข้า'!K:K,7,'เข้าร่วมพิธี+ไม่เข้า'!F:F,B7)</f>
        <v>0</v>
      </c>
      <c r="J7" s="176">
        <f>COUNTIFS('เข้าร่วมพิธี+ไม่เข้า'!K:K,8,'เข้าร่วมพิธี+ไม่เข้า'!F:F,B7)</f>
        <v>2</v>
      </c>
      <c r="K7" s="175">
        <f>COUNTIFS('เข้าร่วมพิธี+ไม่เข้า'!K:K,9,'เข้าร่วมพิธี+ไม่เข้า'!F:F,B7)</f>
        <v>0</v>
      </c>
      <c r="L7" s="175">
        <f>COUNTIFS('เข้าร่วมพิธี+ไม่เข้า'!L:L,10,'เข้าร่วมพิธี+ไม่เข้า'!G:G,B7)</f>
        <v>0</v>
      </c>
      <c r="M7" s="175">
        <f>COUNTIFS('เข้าร่วมพิธี+ไม่เข้า'!K:K,11,'เข้าร่วมพิธี+ไม่เข้า'!F:F,B7)</f>
        <v>0</v>
      </c>
      <c r="N7" s="175">
        <f>COUNTIFS('เข้าร่วมพิธี+ไม่เข้า'!K:K,12,'เข้าร่วมพิธี+ไม่เข้า'!F:F,B7)</f>
        <v>0</v>
      </c>
      <c r="O7" s="175">
        <f>COUNTIFS('เข้าร่วมพิธี+ไม่เข้า'!J:J,13,'เข้าร่วมพิธี+ไม่เข้า'!E:E,B7)</f>
        <v>0</v>
      </c>
      <c r="P7" s="175">
        <f>COUNTIFS('เข้าร่วมพิธี+ไม่เข้า'!K:K,14,'เข้าร่วมพิธี+ไม่เข้า'!F:F,B7)</f>
        <v>0</v>
      </c>
      <c r="Q7" s="186">
        <f>SUM(C7:P7)</f>
        <v>13</v>
      </c>
      <c r="R7" s="133">
        <f>C7+D7+E7+F7+G7+H7+K7+L7+M7+N7+O7+P7</f>
        <v>11</v>
      </c>
    </row>
    <row r="8" spans="1:18" x14ac:dyDescent="0.55000000000000004">
      <c r="A8" s="23">
        <v>2</v>
      </c>
      <c r="B8" s="111" t="s">
        <v>1548</v>
      </c>
      <c r="C8" s="175">
        <f>COUNTIFS('เข้าร่วมพิธี+ไม่เข้า'!K:K,1,'เข้าร่วมพิธี+ไม่เข้า'!F:F,B8)</f>
        <v>4</v>
      </c>
      <c r="D8" s="175">
        <f>COUNTIFS('เข้าร่วมพิธี+ไม่เข้า'!K:K,2,'เข้าร่วมพิธี+ไม่เข้า'!F:F,B8)</f>
        <v>3</v>
      </c>
      <c r="E8" s="175">
        <f>COUNTIFS('เข้าร่วมพิธี+ไม่เข้า'!K:K,3,'เข้าร่วมพิธี+ไม่เข้า'!F:F,B8)</f>
        <v>5</v>
      </c>
      <c r="F8" s="175">
        <f>COUNTIFS('เข้าร่วมพิธี+ไม่เข้า'!K:K,4,'เข้าร่วมพิธี+ไม่เข้า'!F:F,B8)</f>
        <v>1</v>
      </c>
      <c r="G8" s="175">
        <f>COUNTIFS('เข้าร่วมพิธี+ไม่เข้า'!K:K,5,'เข้าร่วมพิธี+ไม่เข้า'!F:F,B8)</f>
        <v>1</v>
      </c>
      <c r="H8" s="175">
        <f>COUNTIFS('เข้าร่วมพิธี+ไม่เข้า'!K:K,6,'เข้าร่วมพิธี+ไม่เข้า'!F:F,B8)</f>
        <v>2</v>
      </c>
      <c r="I8" s="176">
        <f>COUNTIFS('เข้าร่วมพิธี+ไม่เข้า'!K:K,7,'เข้าร่วมพิธี+ไม่เข้า'!F:F,B8)</f>
        <v>3</v>
      </c>
      <c r="J8" s="176">
        <f>COUNTIFS('เข้าร่วมพิธี+ไม่เข้า'!K:K,8,'เข้าร่วมพิธี+ไม่เข้า'!F:F,B8)</f>
        <v>4</v>
      </c>
      <c r="K8" s="175">
        <f>COUNTIFS('เข้าร่วมพิธี+ไม่เข้า'!K:K,9,'เข้าร่วมพิธี+ไม่เข้า'!F:F,B8)</f>
        <v>0</v>
      </c>
      <c r="L8" s="175">
        <f>COUNTIFS('เข้าร่วมพิธี+ไม่เข้า'!L:L,10,'เข้าร่วมพิธี+ไม่เข้า'!G:G,B8)</f>
        <v>0</v>
      </c>
      <c r="M8" s="175">
        <f>COUNTIFS('เข้าร่วมพิธี+ไม่เข้า'!K:K,11,'เข้าร่วมพิธี+ไม่เข้า'!F:F,B8)</f>
        <v>0</v>
      </c>
      <c r="N8" s="175">
        <f>COUNTIFS('เข้าร่วมพิธี+ไม่เข้า'!K:K,12,'เข้าร่วมพิธี+ไม่เข้า'!F:F,B8)</f>
        <v>0</v>
      </c>
      <c r="O8" s="175">
        <f>COUNTIFS('เข้าร่วมพิธี+ไม่เข้า'!J:J,13,'เข้าร่วมพิธี+ไม่เข้า'!E:E,B8)</f>
        <v>0</v>
      </c>
      <c r="P8" s="175">
        <f>COUNTIFS('เข้าร่วมพิธี+ไม่เข้า'!K:K,14,'เข้าร่วมพิธี+ไม่เข้า'!F:F,B8)</f>
        <v>0</v>
      </c>
      <c r="Q8" s="186">
        <f t="shared" ref="Q8:Q71" si="0">SUM(C8:P8)</f>
        <v>23</v>
      </c>
      <c r="R8" s="133">
        <f t="shared" ref="R8:R71" si="1">C8+D8+E8+F8+G8+H8+K8+L8+M8+N8+O8+P8</f>
        <v>16</v>
      </c>
    </row>
    <row r="9" spans="1:18" x14ac:dyDescent="0.55000000000000004">
      <c r="A9" s="23">
        <v>3</v>
      </c>
      <c r="B9" s="111" t="s">
        <v>1551</v>
      </c>
      <c r="C9" s="175">
        <f>COUNTIFS('เข้าร่วมพิธี+ไม่เข้า'!K:K,1,'เข้าร่วมพิธี+ไม่เข้า'!F:F,B9)</f>
        <v>1</v>
      </c>
      <c r="D9" s="175">
        <f>COUNTIFS('เข้าร่วมพิธี+ไม่เข้า'!K:K,2,'เข้าร่วมพิธี+ไม่เข้า'!F:F,B9)</f>
        <v>1</v>
      </c>
      <c r="E9" s="175">
        <f>COUNTIFS('เข้าร่วมพิธี+ไม่เข้า'!K:K,3,'เข้าร่วมพิธี+ไม่เข้า'!F:F,B9)</f>
        <v>0</v>
      </c>
      <c r="F9" s="175">
        <f>COUNTIFS('เข้าร่วมพิธี+ไม่เข้า'!K:K,4,'เข้าร่วมพิธี+ไม่เข้า'!F:F,B9)</f>
        <v>1</v>
      </c>
      <c r="G9" s="175">
        <f>COUNTIFS('เข้าร่วมพิธี+ไม่เข้า'!K:K,5,'เข้าร่วมพิธี+ไม่เข้า'!F:F,B9)</f>
        <v>2</v>
      </c>
      <c r="H9" s="175">
        <f>COUNTIFS('เข้าร่วมพิธี+ไม่เข้า'!K:K,6,'เข้าร่วมพิธี+ไม่เข้า'!F:F,B9)</f>
        <v>4</v>
      </c>
      <c r="I9" s="176">
        <f>COUNTIFS('เข้าร่วมพิธี+ไม่เข้า'!K:K,7,'เข้าร่วมพิธี+ไม่เข้า'!F:F,B9)</f>
        <v>0</v>
      </c>
      <c r="J9" s="176">
        <f>COUNTIFS('เข้าร่วมพิธี+ไม่เข้า'!K:K,8,'เข้าร่วมพิธี+ไม่เข้า'!F:F,B9)</f>
        <v>0</v>
      </c>
      <c r="K9" s="175">
        <f>COUNTIFS('เข้าร่วมพิธี+ไม่เข้า'!K:K,9,'เข้าร่วมพิธี+ไม่เข้า'!F:F,B9)</f>
        <v>0</v>
      </c>
      <c r="L9" s="175">
        <f>COUNTIFS('เข้าร่วมพิธี+ไม่เข้า'!L:L,10,'เข้าร่วมพิธี+ไม่เข้า'!G:G,B9)</f>
        <v>0</v>
      </c>
      <c r="M9" s="175">
        <f>COUNTIFS('เข้าร่วมพิธี+ไม่เข้า'!K:K,11,'เข้าร่วมพิธี+ไม่เข้า'!F:F,B9)</f>
        <v>0</v>
      </c>
      <c r="N9" s="175">
        <f>COUNTIFS('เข้าร่วมพิธี+ไม่เข้า'!K:K,12,'เข้าร่วมพิธี+ไม่เข้า'!F:F,B9)</f>
        <v>0</v>
      </c>
      <c r="O9" s="175">
        <f>COUNTIFS('เข้าร่วมพิธี+ไม่เข้า'!J:J,13,'เข้าร่วมพิธี+ไม่เข้า'!E:E,B9)</f>
        <v>0</v>
      </c>
      <c r="P9" s="175">
        <f>COUNTIFS('เข้าร่วมพิธี+ไม่เข้า'!K:K,14,'เข้าร่วมพิธี+ไม่เข้า'!F:F,B9)</f>
        <v>0</v>
      </c>
      <c r="Q9" s="186">
        <f t="shared" si="0"/>
        <v>9</v>
      </c>
      <c r="R9" s="133">
        <f t="shared" si="1"/>
        <v>9</v>
      </c>
    </row>
    <row r="10" spans="1:18" x14ac:dyDescent="0.55000000000000004">
      <c r="A10" s="23">
        <v>4</v>
      </c>
      <c r="B10" s="111" t="s">
        <v>1554</v>
      </c>
      <c r="C10" s="175">
        <f>COUNTIFS('เข้าร่วมพิธี+ไม่เข้า'!K:K,1,'เข้าร่วมพิธี+ไม่เข้า'!F:F,B10)</f>
        <v>2</v>
      </c>
      <c r="D10" s="175">
        <f>COUNTIFS('เข้าร่วมพิธี+ไม่เข้า'!K:K,2,'เข้าร่วมพิธี+ไม่เข้า'!F:F,B10)</f>
        <v>1</v>
      </c>
      <c r="E10" s="175">
        <f>COUNTIFS('เข้าร่วมพิธี+ไม่เข้า'!K:K,3,'เข้าร่วมพิธี+ไม่เข้า'!F:F,B10)</f>
        <v>3</v>
      </c>
      <c r="F10" s="175">
        <f>COUNTIFS('เข้าร่วมพิธี+ไม่เข้า'!K:K,4,'เข้าร่วมพิธี+ไม่เข้า'!F:F,B10)</f>
        <v>1</v>
      </c>
      <c r="G10" s="175">
        <f>COUNTIFS('เข้าร่วมพิธี+ไม่เข้า'!K:K,5,'เข้าร่วมพิธี+ไม่เข้า'!F:F,B10)</f>
        <v>4</v>
      </c>
      <c r="H10" s="175">
        <f>COUNTIFS('เข้าร่วมพิธี+ไม่เข้า'!K:K,6,'เข้าร่วมพิธี+ไม่เข้า'!F:F,B10)</f>
        <v>3</v>
      </c>
      <c r="I10" s="176">
        <f>COUNTIFS('เข้าร่วมพิธี+ไม่เข้า'!K:K,7,'เข้าร่วมพิธี+ไม่เข้า'!F:F,B10)</f>
        <v>1</v>
      </c>
      <c r="J10" s="176">
        <f>COUNTIFS('เข้าร่วมพิธี+ไม่เข้า'!K:K,8,'เข้าร่วมพิธี+ไม่เข้า'!F:F,B10)</f>
        <v>5</v>
      </c>
      <c r="K10" s="175">
        <f>COUNTIFS('เข้าร่วมพิธี+ไม่เข้า'!K:K,9,'เข้าร่วมพิธี+ไม่เข้า'!F:F,B10)</f>
        <v>0</v>
      </c>
      <c r="L10" s="175">
        <f>COUNTIFS('เข้าร่วมพิธี+ไม่เข้า'!L:L,10,'เข้าร่วมพิธี+ไม่เข้า'!G:G,B10)</f>
        <v>0</v>
      </c>
      <c r="M10" s="175">
        <f>COUNTIFS('เข้าร่วมพิธี+ไม่เข้า'!K:K,11,'เข้าร่วมพิธี+ไม่เข้า'!F:F,B10)</f>
        <v>0</v>
      </c>
      <c r="N10" s="175">
        <f>COUNTIFS('เข้าร่วมพิธี+ไม่เข้า'!K:K,12,'เข้าร่วมพิธี+ไม่เข้า'!F:F,B10)</f>
        <v>0</v>
      </c>
      <c r="O10" s="175">
        <f>COUNTIFS('เข้าร่วมพิธี+ไม่เข้า'!J:J,13,'เข้าร่วมพิธี+ไม่เข้า'!E:E,B10)</f>
        <v>0</v>
      </c>
      <c r="P10" s="175">
        <f>COUNTIFS('เข้าร่วมพิธี+ไม่เข้า'!K:K,14,'เข้าร่วมพิธี+ไม่เข้า'!F:F,B10)</f>
        <v>0</v>
      </c>
      <c r="Q10" s="186">
        <f t="shared" si="0"/>
        <v>20</v>
      </c>
      <c r="R10" s="133">
        <f t="shared" si="1"/>
        <v>14</v>
      </c>
    </row>
    <row r="11" spans="1:18" x14ac:dyDescent="0.55000000000000004">
      <c r="A11" s="23">
        <v>5</v>
      </c>
      <c r="B11" s="111" t="s">
        <v>1557</v>
      </c>
      <c r="C11" s="175">
        <f>COUNTIFS('เข้าร่วมพิธี+ไม่เข้า'!K:K,1,'เข้าร่วมพิธี+ไม่เข้า'!F:F,B11)</f>
        <v>1</v>
      </c>
      <c r="D11" s="175">
        <f>COUNTIFS('เข้าร่วมพิธี+ไม่เข้า'!K:K,2,'เข้าร่วมพิธี+ไม่เข้า'!F:F,B11)</f>
        <v>1</v>
      </c>
      <c r="E11" s="175">
        <f>COUNTIFS('เข้าร่วมพิธี+ไม่เข้า'!K:K,3,'เข้าร่วมพิธี+ไม่เข้า'!F:F,B11)</f>
        <v>2</v>
      </c>
      <c r="F11" s="175">
        <f>COUNTIFS('เข้าร่วมพิธี+ไม่เข้า'!K:K,4,'เข้าร่วมพิธี+ไม่เข้า'!F:F,B11)</f>
        <v>1</v>
      </c>
      <c r="G11" s="175">
        <f>COUNTIFS('เข้าร่วมพิธี+ไม่เข้า'!K:K,5,'เข้าร่วมพิธี+ไม่เข้า'!F:F,B11)</f>
        <v>3</v>
      </c>
      <c r="H11" s="175">
        <f>COUNTIFS('เข้าร่วมพิธี+ไม่เข้า'!K:K,6,'เข้าร่วมพิธี+ไม่เข้า'!F:F,B11)</f>
        <v>6</v>
      </c>
      <c r="I11" s="176">
        <f>COUNTIFS('เข้าร่วมพิธี+ไม่เข้า'!K:K,7,'เข้าร่วมพิธี+ไม่เข้า'!F:F,B11)</f>
        <v>1</v>
      </c>
      <c r="J11" s="176">
        <f>COUNTIFS('เข้าร่วมพิธี+ไม่เข้า'!K:K,8,'เข้าร่วมพิธี+ไม่เข้า'!F:F,B11)</f>
        <v>1</v>
      </c>
      <c r="K11" s="175">
        <f>COUNTIFS('เข้าร่วมพิธี+ไม่เข้า'!K:K,9,'เข้าร่วมพิธี+ไม่เข้า'!F:F,B11)</f>
        <v>0</v>
      </c>
      <c r="L11" s="175">
        <f>COUNTIFS('เข้าร่วมพิธี+ไม่เข้า'!L:L,10,'เข้าร่วมพิธี+ไม่เข้า'!G:G,B11)</f>
        <v>0</v>
      </c>
      <c r="M11" s="175">
        <f>COUNTIFS('เข้าร่วมพิธี+ไม่เข้า'!K:K,11,'เข้าร่วมพิธี+ไม่เข้า'!F:F,B11)</f>
        <v>0</v>
      </c>
      <c r="N11" s="175">
        <f>COUNTIFS('เข้าร่วมพิธี+ไม่เข้า'!K:K,12,'เข้าร่วมพิธี+ไม่เข้า'!F:F,B11)</f>
        <v>0</v>
      </c>
      <c r="O11" s="175">
        <f>COUNTIFS('เข้าร่วมพิธี+ไม่เข้า'!J:J,13,'เข้าร่วมพิธี+ไม่เข้า'!E:E,B11)</f>
        <v>0</v>
      </c>
      <c r="P11" s="175">
        <f>COUNTIFS('เข้าร่วมพิธี+ไม่เข้า'!K:K,14,'เข้าร่วมพิธี+ไม่เข้า'!F:F,B11)</f>
        <v>0</v>
      </c>
      <c r="Q11" s="186">
        <f t="shared" si="0"/>
        <v>16</v>
      </c>
      <c r="R11" s="133">
        <f t="shared" si="1"/>
        <v>14</v>
      </c>
    </row>
    <row r="12" spans="1:18" x14ac:dyDescent="0.55000000000000004">
      <c r="A12" s="23">
        <v>6</v>
      </c>
      <c r="B12" s="111" t="s">
        <v>1559</v>
      </c>
      <c r="C12" s="175">
        <f>COUNTIFS('เข้าร่วมพิธี+ไม่เข้า'!K:K,1,'เข้าร่วมพิธี+ไม่เข้า'!F:F,B12)</f>
        <v>0</v>
      </c>
      <c r="D12" s="175">
        <f>COUNTIFS('เข้าร่วมพิธี+ไม่เข้า'!K:K,2,'เข้าร่วมพิธี+ไม่เข้า'!F:F,B12)</f>
        <v>0</v>
      </c>
      <c r="E12" s="175">
        <f>COUNTIFS('เข้าร่วมพิธี+ไม่เข้า'!K:K,3,'เข้าร่วมพิธี+ไม่เข้า'!F:F,B12)</f>
        <v>0</v>
      </c>
      <c r="F12" s="175">
        <f>COUNTIFS('เข้าร่วมพิธี+ไม่เข้า'!K:K,4,'เข้าร่วมพิธี+ไม่เข้า'!F:F,B12)</f>
        <v>0</v>
      </c>
      <c r="G12" s="175">
        <f>COUNTIFS('เข้าร่วมพิธี+ไม่เข้า'!K:K,5,'เข้าร่วมพิธี+ไม่เข้า'!F:F,B12)</f>
        <v>0</v>
      </c>
      <c r="H12" s="175">
        <f>COUNTIFS('เข้าร่วมพิธี+ไม่เข้า'!K:K,6,'เข้าร่วมพิธี+ไม่เข้า'!F:F,B12)</f>
        <v>0</v>
      </c>
      <c r="I12" s="176">
        <f>COUNTIFS('เข้าร่วมพิธี+ไม่เข้า'!K:K,7,'เข้าร่วมพิธี+ไม่เข้า'!F:F,B12)</f>
        <v>2</v>
      </c>
      <c r="J12" s="176">
        <f>COUNTIFS('เข้าร่วมพิธี+ไม่เข้า'!K:K,8,'เข้าร่วมพิธี+ไม่เข้า'!F:F,B12)</f>
        <v>1</v>
      </c>
      <c r="K12" s="175">
        <f>COUNTIFS('เข้าร่วมพิธี+ไม่เข้า'!K:K,9,'เข้าร่วมพิธี+ไม่เข้า'!F:F,B12)</f>
        <v>0</v>
      </c>
      <c r="L12" s="175">
        <f>COUNTIFS('เข้าร่วมพิธี+ไม่เข้า'!L:L,10,'เข้าร่วมพิธี+ไม่เข้า'!G:G,B12)</f>
        <v>0</v>
      </c>
      <c r="M12" s="175">
        <f>COUNTIFS('เข้าร่วมพิธี+ไม่เข้า'!K:K,11,'เข้าร่วมพิธี+ไม่เข้า'!F:F,B12)</f>
        <v>0</v>
      </c>
      <c r="N12" s="175">
        <f>COUNTIFS('เข้าร่วมพิธี+ไม่เข้า'!K:K,12,'เข้าร่วมพิธี+ไม่เข้า'!F:F,B12)</f>
        <v>0</v>
      </c>
      <c r="O12" s="175">
        <f>COUNTIFS('เข้าร่วมพิธี+ไม่เข้า'!J:J,13,'เข้าร่วมพิธี+ไม่เข้า'!E:E,B12)</f>
        <v>0</v>
      </c>
      <c r="P12" s="175">
        <f>COUNTIFS('เข้าร่วมพิธี+ไม่เข้า'!K:K,14,'เข้าร่วมพิธี+ไม่เข้า'!F:F,B12)</f>
        <v>0</v>
      </c>
      <c r="Q12" s="186">
        <f t="shared" si="0"/>
        <v>3</v>
      </c>
      <c r="R12" s="133">
        <f t="shared" si="1"/>
        <v>0</v>
      </c>
    </row>
    <row r="13" spans="1:18" x14ac:dyDescent="0.55000000000000004">
      <c r="A13" s="23">
        <v>7</v>
      </c>
      <c r="B13" s="111" t="s">
        <v>1562</v>
      </c>
      <c r="C13" s="175">
        <f>COUNTIFS('เข้าร่วมพิธี+ไม่เข้า'!K:K,1,'เข้าร่วมพิธี+ไม่เข้า'!F:F,B13)</f>
        <v>1</v>
      </c>
      <c r="D13" s="175">
        <f>COUNTIFS('เข้าร่วมพิธี+ไม่เข้า'!K:K,2,'เข้าร่วมพิธี+ไม่เข้า'!F:F,B13)</f>
        <v>0</v>
      </c>
      <c r="E13" s="175">
        <f>COUNTIFS('เข้าร่วมพิธี+ไม่เข้า'!K:K,3,'เข้าร่วมพิธี+ไม่เข้า'!F:F,B13)</f>
        <v>0</v>
      </c>
      <c r="F13" s="175">
        <f>COUNTIFS('เข้าร่วมพิธี+ไม่เข้า'!K:K,4,'เข้าร่วมพิธี+ไม่เข้า'!F:F,B13)</f>
        <v>0</v>
      </c>
      <c r="G13" s="175">
        <f>COUNTIFS('เข้าร่วมพิธี+ไม่เข้า'!K:K,5,'เข้าร่วมพิธี+ไม่เข้า'!F:F,B13)</f>
        <v>5</v>
      </c>
      <c r="H13" s="175">
        <f>COUNTIFS('เข้าร่วมพิธี+ไม่เข้า'!K:K,6,'เข้าร่วมพิธี+ไม่เข้า'!F:F,B13)</f>
        <v>6</v>
      </c>
      <c r="I13" s="176">
        <f>COUNTIFS('เข้าร่วมพิธี+ไม่เข้า'!K:K,7,'เข้าร่วมพิธี+ไม่เข้า'!F:F,B13)</f>
        <v>0</v>
      </c>
      <c r="J13" s="176">
        <f>COUNTIFS('เข้าร่วมพิธี+ไม่เข้า'!K:K,8,'เข้าร่วมพิธี+ไม่เข้า'!F:F,B13)</f>
        <v>0</v>
      </c>
      <c r="K13" s="175">
        <f>COUNTIFS('เข้าร่วมพิธี+ไม่เข้า'!K:K,9,'เข้าร่วมพิธี+ไม่เข้า'!F:F,B13)</f>
        <v>0</v>
      </c>
      <c r="L13" s="175">
        <f>COUNTIFS('เข้าร่วมพิธี+ไม่เข้า'!L:L,10,'เข้าร่วมพิธี+ไม่เข้า'!G:G,B13)</f>
        <v>0</v>
      </c>
      <c r="M13" s="175">
        <f>COUNTIFS('เข้าร่วมพิธี+ไม่เข้า'!K:K,11,'เข้าร่วมพิธี+ไม่เข้า'!F:F,B13)</f>
        <v>0</v>
      </c>
      <c r="N13" s="175">
        <f>COUNTIFS('เข้าร่วมพิธี+ไม่เข้า'!K:K,12,'เข้าร่วมพิธี+ไม่เข้า'!F:F,B13)</f>
        <v>0</v>
      </c>
      <c r="O13" s="175">
        <f>COUNTIFS('เข้าร่วมพิธี+ไม่เข้า'!J:J,13,'เข้าร่วมพิธี+ไม่เข้า'!E:E,B13)</f>
        <v>0</v>
      </c>
      <c r="P13" s="175">
        <f>COUNTIFS('เข้าร่วมพิธี+ไม่เข้า'!K:K,14,'เข้าร่วมพิธี+ไม่เข้า'!F:F,B13)</f>
        <v>0</v>
      </c>
      <c r="Q13" s="186">
        <f t="shared" si="0"/>
        <v>12</v>
      </c>
      <c r="R13" s="133">
        <f t="shared" si="1"/>
        <v>12</v>
      </c>
    </row>
    <row r="14" spans="1:18" x14ac:dyDescent="0.55000000000000004">
      <c r="A14" s="23">
        <v>8</v>
      </c>
      <c r="B14" s="111" t="s">
        <v>1565</v>
      </c>
      <c r="C14" s="175">
        <f>COUNTIFS('เข้าร่วมพิธี+ไม่เข้า'!K:K,1,'เข้าร่วมพิธี+ไม่เข้า'!F:F,B14)</f>
        <v>0</v>
      </c>
      <c r="D14" s="175">
        <f>COUNTIFS('เข้าร่วมพิธี+ไม่เข้า'!K:K,2,'เข้าร่วมพิธี+ไม่เข้า'!F:F,B14)</f>
        <v>0</v>
      </c>
      <c r="E14" s="175">
        <f>COUNTIFS('เข้าร่วมพิธี+ไม่เข้า'!K:K,3,'เข้าร่วมพิธี+ไม่เข้า'!F:F,B14)</f>
        <v>0</v>
      </c>
      <c r="F14" s="175">
        <f>COUNTIFS('เข้าร่วมพิธี+ไม่เข้า'!K:K,4,'เข้าร่วมพิธี+ไม่เข้า'!F:F,B14)</f>
        <v>0</v>
      </c>
      <c r="G14" s="175">
        <f>COUNTIFS('เข้าร่วมพิธี+ไม่เข้า'!K:K,5,'เข้าร่วมพิธี+ไม่เข้า'!F:F,B14)</f>
        <v>0</v>
      </c>
      <c r="H14" s="175">
        <f>COUNTIFS('เข้าร่วมพิธี+ไม่เข้า'!K:K,6,'เข้าร่วมพิธี+ไม่เข้า'!F:F,B14)</f>
        <v>0</v>
      </c>
      <c r="I14" s="176">
        <f>COUNTIFS('เข้าร่วมพิธี+ไม่เข้า'!K:K,7,'เข้าร่วมพิธี+ไม่เข้า'!F:F,B14)</f>
        <v>0</v>
      </c>
      <c r="J14" s="176">
        <f>COUNTIFS('เข้าร่วมพิธี+ไม่เข้า'!K:K,8,'เข้าร่วมพิธี+ไม่เข้า'!F:F,B14)</f>
        <v>1</v>
      </c>
      <c r="K14" s="175">
        <f>COUNTIFS('เข้าร่วมพิธี+ไม่เข้า'!K:K,9,'เข้าร่วมพิธี+ไม่เข้า'!F:F,B14)</f>
        <v>0</v>
      </c>
      <c r="L14" s="175">
        <f>COUNTIFS('เข้าร่วมพิธี+ไม่เข้า'!L:L,10,'เข้าร่วมพิธี+ไม่เข้า'!G:G,B14)</f>
        <v>0</v>
      </c>
      <c r="M14" s="175">
        <f>COUNTIFS('เข้าร่วมพิธี+ไม่เข้า'!K:K,11,'เข้าร่วมพิธี+ไม่เข้า'!F:F,B14)</f>
        <v>0</v>
      </c>
      <c r="N14" s="175">
        <f>COUNTIFS('เข้าร่วมพิธี+ไม่เข้า'!K:K,12,'เข้าร่วมพิธี+ไม่เข้า'!F:F,B14)</f>
        <v>0</v>
      </c>
      <c r="O14" s="175">
        <f>COUNTIFS('เข้าร่วมพิธี+ไม่เข้า'!J:J,13,'เข้าร่วมพิธี+ไม่เข้า'!E:E,B14)</f>
        <v>0</v>
      </c>
      <c r="P14" s="175">
        <f>COUNTIFS('เข้าร่วมพิธี+ไม่เข้า'!K:K,14,'เข้าร่วมพิธี+ไม่เข้า'!F:F,B14)</f>
        <v>0</v>
      </c>
      <c r="Q14" s="186">
        <f t="shared" si="0"/>
        <v>1</v>
      </c>
      <c r="R14" s="133">
        <f t="shared" si="1"/>
        <v>0</v>
      </c>
    </row>
    <row r="15" spans="1:18" x14ac:dyDescent="0.55000000000000004">
      <c r="A15" s="23">
        <v>9</v>
      </c>
      <c r="B15" s="111" t="s">
        <v>1567</v>
      </c>
      <c r="C15" s="175">
        <f>COUNTIFS('เข้าร่วมพิธี+ไม่เข้า'!K:K,1,'เข้าร่วมพิธี+ไม่เข้า'!F:F,B15)</f>
        <v>0</v>
      </c>
      <c r="D15" s="175">
        <f>COUNTIFS('เข้าร่วมพิธี+ไม่เข้า'!K:K,2,'เข้าร่วมพิธี+ไม่เข้า'!F:F,B15)</f>
        <v>0</v>
      </c>
      <c r="E15" s="175">
        <f>COUNTIFS('เข้าร่วมพิธี+ไม่เข้า'!K:K,3,'เข้าร่วมพิธี+ไม่เข้า'!F:F,B15)</f>
        <v>0</v>
      </c>
      <c r="F15" s="175">
        <f>COUNTIFS('เข้าร่วมพิธี+ไม่เข้า'!K:K,4,'เข้าร่วมพิธี+ไม่เข้า'!F:F,B15)</f>
        <v>0</v>
      </c>
      <c r="G15" s="175">
        <f>COUNTIFS('เข้าร่วมพิธี+ไม่เข้า'!K:K,5,'เข้าร่วมพิธี+ไม่เข้า'!F:F,B15)</f>
        <v>0</v>
      </c>
      <c r="H15" s="175">
        <f>COUNTIFS('เข้าร่วมพิธี+ไม่เข้า'!K:K,6,'เข้าร่วมพิธี+ไม่เข้า'!F:F,B15)</f>
        <v>0</v>
      </c>
      <c r="I15" s="176">
        <f>COUNTIFS('เข้าร่วมพิธี+ไม่เข้า'!K:K,7,'เข้าร่วมพิธี+ไม่เข้า'!F:F,B15)</f>
        <v>0</v>
      </c>
      <c r="J15" s="176">
        <f>COUNTIFS('เข้าร่วมพิธี+ไม่เข้า'!K:K,8,'เข้าร่วมพิธี+ไม่เข้า'!F:F,B15)</f>
        <v>0</v>
      </c>
      <c r="K15" s="175">
        <f>COUNTIFS('เข้าร่วมพิธี+ไม่เข้า'!K:K,9,'เข้าร่วมพิธี+ไม่เข้า'!F:F,B15)</f>
        <v>0</v>
      </c>
      <c r="L15" s="175">
        <f>COUNTIFS('เข้าร่วมพิธี+ไม่เข้า'!L:L,10,'เข้าร่วมพิธี+ไม่เข้า'!G:G,B15)</f>
        <v>0</v>
      </c>
      <c r="M15" s="175">
        <f>COUNTIFS('เข้าร่วมพิธี+ไม่เข้า'!K:K,11,'เข้าร่วมพิธี+ไม่เข้า'!F:F,B15)</f>
        <v>0</v>
      </c>
      <c r="N15" s="175">
        <f>COUNTIFS('เข้าร่วมพิธี+ไม่เข้า'!K:K,12,'เข้าร่วมพิธี+ไม่เข้า'!F:F,B15)</f>
        <v>0</v>
      </c>
      <c r="O15" s="175">
        <f>COUNTIFS('เข้าร่วมพิธี+ไม่เข้า'!J:J,13,'เข้าร่วมพิธี+ไม่เข้า'!E:E,B15)</f>
        <v>0</v>
      </c>
      <c r="P15" s="175">
        <f>COUNTIFS('เข้าร่วมพิธี+ไม่เข้า'!K:K,14,'เข้าร่วมพิธี+ไม่เข้า'!F:F,B15)</f>
        <v>0</v>
      </c>
      <c r="Q15" s="186">
        <f t="shared" si="0"/>
        <v>0</v>
      </c>
      <c r="R15" s="133">
        <f t="shared" si="1"/>
        <v>0</v>
      </c>
    </row>
    <row r="16" spans="1:18" x14ac:dyDescent="0.55000000000000004">
      <c r="A16" s="23">
        <v>10</v>
      </c>
      <c r="B16" s="111" t="s">
        <v>1570</v>
      </c>
      <c r="C16" s="175">
        <f>COUNTIFS('เข้าร่วมพิธี+ไม่เข้า'!K:K,1,'เข้าร่วมพิธี+ไม่เข้า'!F:F,B16)</f>
        <v>0</v>
      </c>
      <c r="D16" s="175">
        <f>COUNTIFS('เข้าร่วมพิธี+ไม่เข้า'!K:K,2,'เข้าร่วมพิธี+ไม่เข้า'!F:F,B16)</f>
        <v>2</v>
      </c>
      <c r="E16" s="175">
        <f>COUNTIFS('เข้าร่วมพิธี+ไม่เข้า'!K:K,3,'เข้าร่วมพิธี+ไม่เข้า'!F:F,B16)</f>
        <v>1</v>
      </c>
      <c r="F16" s="175">
        <f>COUNTIFS('เข้าร่วมพิธี+ไม่เข้า'!K:K,4,'เข้าร่วมพิธี+ไม่เข้า'!F:F,B16)</f>
        <v>1</v>
      </c>
      <c r="G16" s="175">
        <f>COUNTIFS('เข้าร่วมพิธี+ไม่เข้า'!K:K,5,'เข้าร่วมพิธี+ไม่เข้า'!F:F,B16)</f>
        <v>3</v>
      </c>
      <c r="H16" s="175">
        <f>COUNTIFS('เข้าร่วมพิธี+ไม่เข้า'!K:K,6,'เข้าร่วมพิธี+ไม่เข้า'!F:F,B16)</f>
        <v>4</v>
      </c>
      <c r="I16" s="176">
        <f>COUNTIFS('เข้าร่วมพิธี+ไม่เข้า'!K:K,7,'เข้าร่วมพิธี+ไม่เข้า'!F:F,B16)</f>
        <v>0</v>
      </c>
      <c r="J16" s="176">
        <f>COUNTIFS('เข้าร่วมพิธี+ไม่เข้า'!K:K,8,'เข้าร่วมพิธี+ไม่เข้า'!F:F,B16)</f>
        <v>0</v>
      </c>
      <c r="K16" s="175">
        <f>COUNTIFS('เข้าร่วมพิธี+ไม่เข้า'!K:K,9,'เข้าร่วมพิธี+ไม่เข้า'!F:F,B16)</f>
        <v>0</v>
      </c>
      <c r="L16" s="175">
        <f>COUNTIFS('เข้าร่วมพิธี+ไม่เข้า'!L:L,10,'เข้าร่วมพิธี+ไม่เข้า'!G:G,B16)</f>
        <v>0</v>
      </c>
      <c r="M16" s="175">
        <f>COUNTIFS('เข้าร่วมพิธี+ไม่เข้า'!K:K,11,'เข้าร่วมพิธี+ไม่เข้า'!F:F,B16)</f>
        <v>0</v>
      </c>
      <c r="N16" s="175">
        <f>COUNTIFS('เข้าร่วมพิธี+ไม่เข้า'!K:K,12,'เข้าร่วมพิธี+ไม่เข้า'!F:F,B16)</f>
        <v>0</v>
      </c>
      <c r="O16" s="175">
        <f>COUNTIFS('เข้าร่วมพิธี+ไม่เข้า'!J:J,13,'เข้าร่วมพิธี+ไม่เข้า'!E:E,B16)</f>
        <v>0</v>
      </c>
      <c r="P16" s="175">
        <f>COUNTIFS('เข้าร่วมพิธี+ไม่เข้า'!K:K,14,'เข้าร่วมพิธี+ไม่เข้า'!F:F,B16)</f>
        <v>0</v>
      </c>
      <c r="Q16" s="186">
        <f t="shared" si="0"/>
        <v>11</v>
      </c>
      <c r="R16" s="133">
        <f t="shared" si="1"/>
        <v>11</v>
      </c>
    </row>
    <row r="17" spans="1:18" s="113" customFormat="1" ht="24.75" thickBot="1" x14ac:dyDescent="0.6">
      <c r="A17" s="119"/>
      <c r="B17" s="120" t="s">
        <v>1882</v>
      </c>
      <c r="C17" s="177">
        <f t="shared" ref="C17:P17" si="2">SUM(C7:C16)</f>
        <v>10</v>
      </c>
      <c r="D17" s="177">
        <f t="shared" si="2"/>
        <v>11</v>
      </c>
      <c r="E17" s="177">
        <f t="shared" si="2"/>
        <v>12</v>
      </c>
      <c r="F17" s="177">
        <f t="shared" si="2"/>
        <v>7</v>
      </c>
      <c r="G17" s="177">
        <f t="shared" si="2"/>
        <v>19</v>
      </c>
      <c r="H17" s="177">
        <f t="shared" si="2"/>
        <v>28</v>
      </c>
      <c r="I17" s="178">
        <f t="shared" si="2"/>
        <v>7</v>
      </c>
      <c r="J17" s="178">
        <f t="shared" si="2"/>
        <v>14</v>
      </c>
      <c r="K17" s="177">
        <f t="shared" si="2"/>
        <v>0</v>
      </c>
      <c r="L17" s="177">
        <f t="shared" si="2"/>
        <v>0</v>
      </c>
      <c r="M17" s="177">
        <f t="shared" si="2"/>
        <v>0</v>
      </c>
      <c r="N17" s="177">
        <f t="shared" si="2"/>
        <v>0</v>
      </c>
      <c r="O17" s="177">
        <f t="shared" si="2"/>
        <v>0</v>
      </c>
      <c r="P17" s="177">
        <f t="shared" si="2"/>
        <v>0</v>
      </c>
      <c r="Q17" s="177">
        <f>SUM(Q7:Q16)</f>
        <v>108</v>
      </c>
      <c r="R17" s="133">
        <f t="shared" si="1"/>
        <v>87</v>
      </c>
    </row>
    <row r="18" spans="1:18" ht="24.75" thickTop="1" x14ac:dyDescent="0.55000000000000004">
      <c r="A18" s="114">
        <v>11</v>
      </c>
      <c r="B18" s="115" t="s">
        <v>1573</v>
      </c>
      <c r="C18" s="175">
        <f>COUNTIFS('เข้าร่วมพิธี+ไม่เข้า'!K:K,1,'เข้าร่วมพิธี+ไม่เข้า'!F:F,B18)</f>
        <v>1</v>
      </c>
      <c r="D18" s="179">
        <f>COUNTIFS('เข้าร่วมพิธี+ไม่เข้า'!K:K,2,'เข้าร่วมพิธี+ไม่เข้า'!F:F,B18)</f>
        <v>1</v>
      </c>
      <c r="E18" s="179">
        <f>COUNTIFS('เข้าร่วมพิธี+ไม่เข้า'!K:K,3,'เข้าร่วมพิธี+ไม่เข้า'!F:F,B18)</f>
        <v>0</v>
      </c>
      <c r="F18" s="179">
        <f>COUNTIFS('เข้าร่วมพิธี+ไม่เข้า'!K:K,4,'เข้าร่วมพิธี+ไม่เข้า'!F:F,B18)</f>
        <v>4</v>
      </c>
      <c r="G18" s="179">
        <f>COUNTIFS('เข้าร่วมพิธี+ไม่เข้า'!K:K,5,'เข้าร่วมพิธี+ไม่เข้า'!F:F,B18)</f>
        <v>2</v>
      </c>
      <c r="H18" s="179">
        <f>COUNTIFS('เข้าร่วมพิธี+ไม่เข้า'!K:K,6,'เข้าร่วมพิธี+ไม่เข้า'!F:F,B18)</f>
        <v>5</v>
      </c>
      <c r="I18" s="180">
        <f>COUNTIFS('เข้าร่วมพิธี+ไม่เข้า'!K:K,7,'เข้าร่วมพิธี+ไม่เข้า'!F:F,B18)</f>
        <v>0</v>
      </c>
      <c r="J18" s="180">
        <f>COUNTIFS('เข้าร่วมพิธี+ไม่เข้า'!K:K,8,'เข้าร่วมพิธี+ไม่เข้า'!F:F,B18)</f>
        <v>9</v>
      </c>
      <c r="K18" s="179">
        <f>COUNTIFS('เข้าร่วมพิธี+ไม่เข้า'!K:K,9,'เข้าร่วมพิธี+ไม่เข้า'!F:F,B18)</f>
        <v>0</v>
      </c>
      <c r="L18" s="179">
        <f>COUNTIFS('เข้าร่วมพิธี+ไม่เข้า'!L:L,10,'เข้าร่วมพิธี+ไม่เข้า'!G:G,B18)</f>
        <v>0</v>
      </c>
      <c r="M18" s="179">
        <f>COUNTIFS('เข้าร่วมพิธี+ไม่เข้า'!K:K,11,'เข้าร่วมพิธี+ไม่เข้า'!F:F,B18)</f>
        <v>1</v>
      </c>
      <c r="N18" s="179">
        <f>COUNTIFS('เข้าร่วมพิธี+ไม่เข้า'!K:K,12,'เข้าร่วมพิธี+ไม่เข้า'!F:F,B18)</f>
        <v>0</v>
      </c>
      <c r="O18" s="179">
        <f>COUNTIFS('เข้าร่วมพิธี+ไม่เข้า'!J:J,13,'เข้าร่วมพิธี+ไม่เข้า'!E:E,B18)</f>
        <v>0</v>
      </c>
      <c r="P18" s="179">
        <f>COUNTIFS('เข้าร่วมพิธี+ไม่เข้า'!K:K,14,'เข้าร่วมพิธี+ไม่เข้า'!F:F,B18)</f>
        <v>0</v>
      </c>
      <c r="Q18" s="187">
        <f t="shared" si="0"/>
        <v>23</v>
      </c>
      <c r="R18" s="133">
        <f t="shared" si="1"/>
        <v>14</v>
      </c>
    </row>
    <row r="19" spans="1:18" x14ac:dyDescent="0.55000000000000004">
      <c r="A19" s="23">
        <v>12</v>
      </c>
      <c r="B19" s="111" t="s">
        <v>1576</v>
      </c>
      <c r="C19" s="175">
        <f>COUNTIFS('เข้าร่วมพิธี+ไม่เข้า'!K:K,1,'เข้าร่วมพิธี+ไม่เข้า'!F:F,B19)</f>
        <v>0</v>
      </c>
      <c r="D19" s="175">
        <f>COUNTIFS('เข้าร่วมพิธี+ไม่เข้า'!K:K,2,'เข้าร่วมพิธี+ไม่เข้า'!F:F,B19)</f>
        <v>0</v>
      </c>
      <c r="E19" s="175">
        <f>COUNTIFS('เข้าร่วมพิธี+ไม่เข้า'!K:K,3,'เข้าร่วมพิธี+ไม่เข้า'!F:F,B19)</f>
        <v>1</v>
      </c>
      <c r="F19" s="175">
        <f>COUNTIFS('เข้าร่วมพิธี+ไม่เข้า'!K:K,4,'เข้าร่วมพิธี+ไม่เข้า'!F:F,B19)</f>
        <v>0</v>
      </c>
      <c r="G19" s="175">
        <f>COUNTIFS('เข้าร่วมพิธี+ไม่เข้า'!K:K,5,'เข้าร่วมพิธี+ไม่เข้า'!F:F,B19)</f>
        <v>3</v>
      </c>
      <c r="H19" s="175">
        <f>COUNTIFS('เข้าร่วมพิธี+ไม่เข้า'!K:K,6,'เข้าร่วมพิธี+ไม่เข้า'!F:F,B19)</f>
        <v>5</v>
      </c>
      <c r="I19" s="176">
        <f>COUNTIFS('เข้าร่วมพิธี+ไม่เข้า'!K:K,7,'เข้าร่วมพิธี+ไม่เข้า'!F:F,B19)</f>
        <v>0</v>
      </c>
      <c r="J19" s="176">
        <f>COUNTIFS('เข้าร่วมพิธี+ไม่เข้า'!K:K,8,'เข้าร่วมพิธี+ไม่เข้า'!F:F,B19)</f>
        <v>0</v>
      </c>
      <c r="K19" s="175">
        <f>COUNTIFS('เข้าร่วมพิธี+ไม่เข้า'!K:K,9,'เข้าร่วมพิธี+ไม่เข้า'!F:F,B19)</f>
        <v>0</v>
      </c>
      <c r="L19" s="175">
        <f>COUNTIFS('เข้าร่วมพิธี+ไม่เข้า'!L:L,10,'เข้าร่วมพิธี+ไม่เข้า'!G:G,B19)</f>
        <v>0</v>
      </c>
      <c r="M19" s="175">
        <f>COUNTIFS('เข้าร่วมพิธี+ไม่เข้า'!K:K,11,'เข้าร่วมพิธี+ไม่เข้า'!F:F,B19)</f>
        <v>0</v>
      </c>
      <c r="N19" s="175">
        <f>COUNTIFS('เข้าร่วมพิธี+ไม่เข้า'!K:K,12,'เข้าร่วมพิธี+ไม่เข้า'!F:F,B19)</f>
        <v>0</v>
      </c>
      <c r="O19" s="175">
        <f>COUNTIFS('เข้าร่วมพิธี+ไม่เข้า'!J:J,13,'เข้าร่วมพิธี+ไม่เข้า'!E:E,B19)</f>
        <v>0</v>
      </c>
      <c r="P19" s="175">
        <f>COUNTIFS('เข้าร่วมพิธี+ไม่เข้า'!K:K,14,'เข้าร่วมพิธี+ไม่เข้า'!F:F,B19)</f>
        <v>0</v>
      </c>
      <c r="Q19" s="186">
        <f t="shared" si="0"/>
        <v>9</v>
      </c>
      <c r="R19" s="133">
        <f t="shared" si="1"/>
        <v>9</v>
      </c>
    </row>
    <row r="20" spans="1:18" x14ac:dyDescent="0.55000000000000004">
      <c r="A20" s="23">
        <v>13</v>
      </c>
      <c r="B20" s="111" t="s">
        <v>1579</v>
      </c>
      <c r="C20" s="175">
        <f>COUNTIFS('เข้าร่วมพิธี+ไม่เข้า'!K:K,1,'เข้าร่วมพิธี+ไม่เข้า'!F:F,B20)</f>
        <v>0</v>
      </c>
      <c r="D20" s="175">
        <f>COUNTIFS('เข้าร่วมพิธี+ไม่เข้า'!K:K,2,'เข้าร่วมพิธี+ไม่เข้า'!F:F,B20)</f>
        <v>0</v>
      </c>
      <c r="E20" s="175">
        <f>COUNTIFS('เข้าร่วมพิธี+ไม่เข้า'!K:K,3,'เข้าร่วมพิธี+ไม่เข้า'!F:F,B20)</f>
        <v>0</v>
      </c>
      <c r="F20" s="175">
        <f>COUNTIFS('เข้าร่วมพิธี+ไม่เข้า'!K:K,4,'เข้าร่วมพิธี+ไม่เข้า'!F:F,B20)</f>
        <v>0</v>
      </c>
      <c r="G20" s="175">
        <f>COUNTIFS('เข้าร่วมพิธี+ไม่เข้า'!K:K,5,'เข้าร่วมพิธี+ไม่เข้า'!F:F,B20)</f>
        <v>0</v>
      </c>
      <c r="H20" s="175">
        <f>COUNTIFS('เข้าร่วมพิธี+ไม่เข้า'!K:K,6,'เข้าร่วมพิธี+ไม่เข้า'!F:F,B20)</f>
        <v>0</v>
      </c>
      <c r="I20" s="176">
        <f>COUNTIFS('เข้าร่วมพิธี+ไม่เข้า'!K:K,7,'เข้าร่วมพิธี+ไม่เข้า'!F:F,B20)</f>
        <v>0</v>
      </c>
      <c r="J20" s="176">
        <f>COUNTIFS('เข้าร่วมพิธี+ไม่เข้า'!K:K,8,'เข้าร่วมพิธี+ไม่เข้า'!F:F,B20)</f>
        <v>0</v>
      </c>
      <c r="K20" s="175">
        <f>COUNTIFS('เข้าร่วมพิธี+ไม่เข้า'!K:K,9,'เข้าร่วมพิธี+ไม่เข้า'!F:F,B20)</f>
        <v>0</v>
      </c>
      <c r="L20" s="175">
        <f>COUNTIFS('เข้าร่วมพิธี+ไม่เข้า'!L:L,10,'เข้าร่วมพิธี+ไม่เข้า'!G:G,B20)</f>
        <v>0</v>
      </c>
      <c r="M20" s="175">
        <f>COUNTIFS('เข้าร่วมพิธี+ไม่เข้า'!K:K,11,'เข้าร่วมพิธี+ไม่เข้า'!F:F,B20)</f>
        <v>0</v>
      </c>
      <c r="N20" s="175">
        <f>COUNTIFS('เข้าร่วมพิธี+ไม่เข้า'!K:K,12,'เข้าร่วมพิธี+ไม่เข้า'!F:F,B20)</f>
        <v>0</v>
      </c>
      <c r="O20" s="175">
        <f>COUNTIFS('เข้าร่วมพิธี+ไม่เข้า'!J:J,13,'เข้าร่วมพิธี+ไม่เข้า'!E:E,B20)</f>
        <v>0</v>
      </c>
      <c r="P20" s="175">
        <f>COUNTIFS('เข้าร่วมพิธี+ไม่เข้า'!K:K,14,'เข้าร่วมพิธี+ไม่เข้า'!F:F,B20)</f>
        <v>0</v>
      </c>
      <c r="Q20" s="186">
        <f t="shared" si="0"/>
        <v>0</v>
      </c>
      <c r="R20" s="133">
        <f t="shared" si="1"/>
        <v>0</v>
      </c>
    </row>
    <row r="21" spans="1:18" x14ac:dyDescent="0.55000000000000004">
      <c r="A21" s="23">
        <v>14</v>
      </c>
      <c r="B21" s="111" t="s">
        <v>1582</v>
      </c>
      <c r="C21" s="175">
        <f>COUNTIFS('เข้าร่วมพิธี+ไม่เข้า'!K:K,1,'เข้าร่วมพิธี+ไม่เข้า'!F:F,B21)</f>
        <v>1</v>
      </c>
      <c r="D21" s="175">
        <f>COUNTIFS('เข้าร่วมพิธี+ไม่เข้า'!K:K,2,'เข้าร่วมพิธี+ไม่เข้า'!F:F,B21)</f>
        <v>0</v>
      </c>
      <c r="E21" s="175">
        <f>COUNTIFS('เข้าร่วมพิธี+ไม่เข้า'!K:K,3,'เข้าร่วมพิธี+ไม่เข้า'!F:F,B21)</f>
        <v>0</v>
      </c>
      <c r="F21" s="175">
        <f>COUNTIFS('เข้าร่วมพิธี+ไม่เข้า'!K:K,4,'เข้าร่วมพิธี+ไม่เข้า'!F:F,B21)</f>
        <v>1</v>
      </c>
      <c r="G21" s="175">
        <f>COUNTIFS('เข้าร่วมพิธี+ไม่เข้า'!K:K,5,'เข้าร่วมพิธี+ไม่เข้า'!F:F,B21)</f>
        <v>1</v>
      </c>
      <c r="H21" s="175">
        <f>COUNTIFS('เข้าร่วมพิธี+ไม่เข้า'!K:K,6,'เข้าร่วมพิธี+ไม่เข้า'!F:F,B21)</f>
        <v>1</v>
      </c>
      <c r="I21" s="176">
        <f>COUNTIFS('เข้าร่วมพิธี+ไม่เข้า'!K:K,7,'เข้าร่วมพิธี+ไม่เข้า'!F:F,B21)</f>
        <v>0</v>
      </c>
      <c r="J21" s="176">
        <f>COUNTIFS('เข้าร่วมพิธี+ไม่เข้า'!K:K,8,'เข้าร่วมพิธี+ไม่เข้า'!F:F,B21)</f>
        <v>1</v>
      </c>
      <c r="K21" s="175">
        <f>COUNTIFS('เข้าร่วมพิธี+ไม่เข้า'!K:K,9,'เข้าร่วมพิธี+ไม่เข้า'!F:F,B21)</f>
        <v>0</v>
      </c>
      <c r="L21" s="175">
        <f>COUNTIFS('เข้าร่วมพิธี+ไม่เข้า'!L:L,10,'เข้าร่วมพิธี+ไม่เข้า'!G:G,B21)</f>
        <v>0</v>
      </c>
      <c r="M21" s="175">
        <f>COUNTIFS('เข้าร่วมพิธี+ไม่เข้า'!K:K,11,'เข้าร่วมพิธี+ไม่เข้า'!F:F,B21)</f>
        <v>2</v>
      </c>
      <c r="N21" s="175">
        <f>COUNTIFS('เข้าร่วมพิธี+ไม่เข้า'!K:K,12,'เข้าร่วมพิธี+ไม่เข้า'!F:F,B21)</f>
        <v>0</v>
      </c>
      <c r="O21" s="175">
        <f>COUNTIFS('เข้าร่วมพิธี+ไม่เข้า'!J:J,13,'เข้าร่วมพิธี+ไม่เข้า'!E:E,B21)</f>
        <v>0</v>
      </c>
      <c r="P21" s="175">
        <f>COUNTIFS('เข้าร่วมพิธี+ไม่เข้า'!K:K,14,'เข้าร่วมพิธี+ไม่เข้า'!F:F,B21)</f>
        <v>0</v>
      </c>
      <c r="Q21" s="186">
        <f t="shared" si="0"/>
        <v>7</v>
      </c>
      <c r="R21" s="133">
        <f t="shared" si="1"/>
        <v>6</v>
      </c>
    </row>
    <row r="22" spans="1:18" x14ac:dyDescent="0.55000000000000004">
      <c r="A22" s="23">
        <v>15</v>
      </c>
      <c r="B22" s="111" t="s">
        <v>1585</v>
      </c>
      <c r="C22" s="175">
        <f>COUNTIFS('เข้าร่วมพิธี+ไม่เข้า'!K:K,1,'เข้าร่วมพิธี+ไม่เข้า'!F:F,B22)</f>
        <v>0</v>
      </c>
      <c r="D22" s="175">
        <f>COUNTIFS('เข้าร่วมพิธี+ไม่เข้า'!K:K,2,'เข้าร่วมพิธี+ไม่เข้า'!F:F,B22)</f>
        <v>1</v>
      </c>
      <c r="E22" s="175">
        <f>COUNTIFS('เข้าร่วมพิธี+ไม่เข้า'!K:K,3,'เข้าร่วมพิธี+ไม่เข้า'!F:F,B22)</f>
        <v>3</v>
      </c>
      <c r="F22" s="175">
        <f>COUNTIFS('เข้าร่วมพิธี+ไม่เข้า'!K:K,4,'เข้าร่วมพิธี+ไม่เข้า'!F:F,B22)</f>
        <v>0</v>
      </c>
      <c r="G22" s="175">
        <f>COUNTIFS('เข้าร่วมพิธี+ไม่เข้า'!K:K,5,'เข้าร่วมพิธี+ไม่เข้า'!F:F,B22)</f>
        <v>3</v>
      </c>
      <c r="H22" s="175">
        <f>COUNTIFS('เข้าร่วมพิธี+ไม่เข้า'!K:K,6,'เข้าร่วมพิธี+ไม่เข้า'!F:F,B22)</f>
        <v>5</v>
      </c>
      <c r="I22" s="176">
        <f>COUNTIFS('เข้าร่วมพิธี+ไม่เข้า'!K:K,7,'เข้าร่วมพิธี+ไม่เข้า'!F:F,B22)</f>
        <v>0</v>
      </c>
      <c r="J22" s="176">
        <f>COUNTIFS('เข้าร่วมพิธี+ไม่เข้า'!K:K,8,'เข้าร่วมพิธี+ไม่เข้า'!F:F,B22)</f>
        <v>0</v>
      </c>
      <c r="K22" s="175">
        <f>COUNTIFS('เข้าร่วมพิธี+ไม่เข้า'!K:K,9,'เข้าร่วมพิธี+ไม่เข้า'!F:F,B22)</f>
        <v>0</v>
      </c>
      <c r="L22" s="175">
        <f>COUNTIFS('เข้าร่วมพิธี+ไม่เข้า'!L:L,10,'เข้าร่วมพิธี+ไม่เข้า'!G:G,B22)</f>
        <v>0</v>
      </c>
      <c r="M22" s="175">
        <f>COUNTIFS('เข้าร่วมพิธี+ไม่เข้า'!K:K,11,'เข้าร่วมพิธี+ไม่เข้า'!F:F,B22)</f>
        <v>0</v>
      </c>
      <c r="N22" s="175">
        <f>COUNTIFS('เข้าร่วมพิธี+ไม่เข้า'!K:K,12,'เข้าร่วมพิธี+ไม่เข้า'!F:F,B22)</f>
        <v>0</v>
      </c>
      <c r="O22" s="175">
        <f>COUNTIFS('เข้าร่วมพิธี+ไม่เข้า'!J:J,13,'เข้าร่วมพิธี+ไม่เข้า'!E:E,B22)</f>
        <v>0</v>
      </c>
      <c r="P22" s="175">
        <f>COUNTIFS('เข้าร่วมพิธี+ไม่เข้า'!K:K,14,'เข้าร่วมพิธี+ไม่เข้า'!F:F,B22)</f>
        <v>0</v>
      </c>
      <c r="Q22" s="186">
        <f t="shared" si="0"/>
        <v>12</v>
      </c>
      <c r="R22" s="133">
        <f t="shared" si="1"/>
        <v>12</v>
      </c>
    </row>
    <row r="23" spans="1:18" x14ac:dyDescent="0.55000000000000004">
      <c r="A23" s="23">
        <v>16</v>
      </c>
      <c r="B23" s="111" t="s">
        <v>1588</v>
      </c>
      <c r="C23" s="175">
        <f>COUNTIFS('เข้าร่วมพิธี+ไม่เข้า'!K:K,1,'เข้าร่วมพิธี+ไม่เข้า'!F:F,B23)</f>
        <v>0</v>
      </c>
      <c r="D23" s="175">
        <f>COUNTIFS('เข้าร่วมพิธี+ไม่เข้า'!K:K,2,'เข้าร่วมพิธี+ไม่เข้า'!F:F,B23)</f>
        <v>0</v>
      </c>
      <c r="E23" s="175">
        <f>COUNTIFS('เข้าร่วมพิธี+ไม่เข้า'!K:K,3,'เข้าร่วมพิธี+ไม่เข้า'!F:F,B23)</f>
        <v>0</v>
      </c>
      <c r="F23" s="175">
        <f>COUNTIFS('เข้าร่วมพิธี+ไม่เข้า'!K:K,4,'เข้าร่วมพิธี+ไม่เข้า'!F:F,B23)</f>
        <v>1</v>
      </c>
      <c r="G23" s="175">
        <f>COUNTIFS('เข้าร่วมพิธี+ไม่เข้า'!K:K,5,'เข้าร่วมพิธี+ไม่เข้า'!F:F,B23)</f>
        <v>0</v>
      </c>
      <c r="H23" s="175">
        <f>COUNTIFS('เข้าร่วมพิธี+ไม่เข้า'!K:K,6,'เข้าร่วมพิธี+ไม่เข้า'!F:F,B23)</f>
        <v>0</v>
      </c>
      <c r="I23" s="176">
        <f>COUNTIFS('เข้าร่วมพิธี+ไม่เข้า'!K:K,7,'เข้าร่วมพิธี+ไม่เข้า'!F:F,B23)</f>
        <v>0</v>
      </c>
      <c r="J23" s="176">
        <f>COUNTIFS('เข้าร่วมพิธี+ไม่เข้า'!K:K,8,'เข้าร่วมพิธี+ไม่เข้า'!F:F,B23)</f>
        <v>1</v>
      </c>
      <c r="K23" s="175">
        <f>COUNTIFS('เข้าร่วมพิธี+ไม่เข้า'!K:K,9,'เข้าร่วมพิธี+ไม่เข้า'!F:F,B23)</f>
        <v>0</v>
      </c>
      <c r="L23" s="175">
        <f>COUNTIFS('เข้าร่วมพิธี+ไม่เข้า'!L:L,10,'เข้าร่วมพิธี+ไม่เข้า'!G:G,B23)</f>
        <v>0</v>
      </c>
      <c r="M23" s="175">
        <f>COUNTIFS('เข้าร่วมพิธี+ไม่เข้า'!K:K,11,'เข้าร่วมพิธี+ไม่เข้า'!F:F,B23)</f>
        <v>0</v>
      </c>
      <c r="N23" s="175">
        <f>COUNTIFS('เข้าร่วมพิธี+ไม่เข้า'!K:K,12,'เข้าร่วมพิธี+ไม่เข้า'!F:F,B23)</f>
        <v>0</v>
      </c>
      <c r="O23" s="175">
        <f>COUNTIFS('เข้าร่วมพิธี+ไม่เข้า'!J:J,13,'เข้าร่วมพิธี+ไม่เข้า'!E:E,B23)</f>
        <v>0</v>
      </c>
      <c r="P23" s="175">
        <f>COUNTIFS('เข้าร่วมพิธี+ไม่เข้า'!K:K,14,'เข้าร่วมพิธี+ไม่เข้า'!F:F,B23)</f>
        <v>0</v>
      </c>
      <c r="Q23" s="186">
        <f t="shared" si="0"/>
        <v>2</v>
      </c>
      <c r="R23" s="133">
        <f t="shared" si="1"/>
        <v>1</v>
      </c>
    </row>
    <row r="24" spans="1:18" x14ac:dyDescent="0.55000000000000004">
      <c r="A24" s="23">
        <v>17</v>
      </c>
      <c r="B24" s="111" t="s">
        <v>1591</v>
      </c>
      <c r="C24" s="175">
        <f>COUNTIFS('เข้าร่วมพิธี+ไม่เข้า'!K:K,1,'เข้าร่วมพิธี+ไม่เข้า'!F:F,B24)</f>
        <v>0</v>
      </c>
      <c r="D24" s="175">
        <f>COUNTIFS('เข้าร่วมพิธี+ไม่เข้า'!K:K,2,'เข้าร่วมพิธี+ไม่เข้า'!F:F,B24)</f>
        <v>0</v>
      </c>
      <c r="E24" s="175">
        <f>COUNTIFS('เข้าร่วมพิธี+ไม่เข้า'!K:K,3,'เข้าร่วมพิธี+ไม่เข้า'!F:F,B24)</f>
        <v>0</v>
      </c>
      <c r="F24" s="175">
        <f>COUNTIFS('เข้าร่วมพิธี+ไม่เข้า'!K:K,4,'เข้าร่วมพิธี+ไม่เข้า'!F:F,B24)</f>
        <v>0</v>
      </c>
      <c r="G24" s="175">
        <f>COUNTIFS('เข้าร่วมพิธี+ไม่เข้า'!K:K,5,'เข้าร่วมพิธี+ไม่เข้า'!F:F,B24)</f>
        <v>0</v>
      </c>
      <c r="H24" s="175">
        <f>COUNTIFS('เข้าร่วมพิธี+ไม่เข้า'!K:K,6,'เข้าร่วมพิธี+ไม่เข้า'!F:F,B24)</f>
        <v>0</v>
      </c>
      <c r="I24" s="176">
        <f>COUNTIFS('เข้าร่วมพิธี+ไม่เข้า'!K:K,7,'เข้าร่วมพิธี+ไม่เข้า'!F:F,B24)</f>
        <v>0</v>
      </c>
      <c r="J24" s="176">
        <f>COUNTIFS('เข้าร่วมพิธี+ไม่เข้า'!K:K,8,'เข้าร่วมพิธี+ไม่เข้า'!F:F,B24)</f>
        <v>4</v>
      </c>
      <c r="K24" s="175">
        <f>COUNTIFS('เข้าร่วมพิธี+ไม่เข้า'!K:K,9,'เข้าร่วมพิธี+ไม่เข้า'!F:F,B24)</f>
        <v>0</v>
      </c>
      <c r="L24" s="175">
        <f>COUNTIFS('เข้าร่วมพิธี+ไม่เข้า'!L:L,10,'เข้าร่วมพิธี+ไม่เข้า'!G:G,B24)</f>
        <v>0</v>
      </c>
      <c r="M24" s="175">
        <f>COUNTIFS('เข้าร่วมพิธี+ไม่เข้า'!K:K,11,'เข้าร่วมพิธี+ไม่เข้า'!F:F,B24)</f>
        <v>0</v>
      </c>
      <c r="N24" s="175">
        <f>COUNTIFS('เข้าร่วมพิธี+ไม่เข้า'!K:K,12,'เข้าร่วมพิธี+ไม่เข้า'!F:F,B24)</f>
        <v>0</v>
      </c>
      <c r="O24" s="175">
        <f>COUNTIFS('เข้าร่วมพิธี+ไม่เข้า'!J:J,13,'เข้าร่วมพิธี+ไม่เข้า'!E:E,B24)</f>
        <v>0</v>
      </c>
      <c r="P24" s="175">
        <f>COUNTIFS('เข้าร่วมพิธี+ไม่เข้า'!K:K,14,'เข้าร่วมพิธี+ไม่เข้า'!F:F,B24)</f>
        <v>0</v>
      </c>
      <c r="Q24" s="186">
        <f t="shared" si="0"/>
        <v>4</v>
      </c>
      <c r="R24" s="133">
        <f t="shared" si="1"/>
        <v>0</v>
      </c>
    </row>
    <row r="25" spans="1:18" x14ac:dyDescent="0.55000000000000004">
      <c r="A25" s="23">
        <v>18</v>
      </c>
      <c r="B25" s="111" t="s">
        <v>1594</v>
      </c>
      <c r="C25" s="175">
        <f>COUNTIFS('เข้าร่วมพิธี+ไม่เข้า'!K:K,1,'เข้าร่วมพิธี+ไม่เข้า'!F:F,B25)</f>
        <v>0</v>
      </c>
      <c r="D25" s="175">
        <f>COUNTIFS('เข้าร่วมพิธี+ไม่เข้า'!K:K,2,'เข้าร่วมพิธี+ไม่เข้า'!F:F,B25)</f>
        <v>0</v>
      </c>
      <c r="E25" s="175">
        <f>COUNTIFS('เข้าร่วมพิธี+ไม่เข้า'!K:K,3,'เข้าร่วมพิธี+ไม่เข้า'!F:F,B25)</f>
        <v>0</v>
      </c>
      <c r="F25" s="175">
        <f>COUNTIFS('เข้าร่วมพิธี+ไม่เข้า'!K:K,4,'เข้าร่วมพิธี+ไม่เข้า'!F:F,B25)</f>
        <v>0</v>
      </c>
      <c r="G25" s="175">
        <f>COUNTIFS('เข้าร่วมพิธี+ไม่เข้า'!K:K,5,'เข้าร่วมพิธี+ไม่เข้า'!F:F,B25)</f>
        <v>0</v>
      </c>
      <c r="H25" s="175">
        <f>COUNTIFS('เข้าร่วมพิธี+ไม่เข้า'!K:K,6,'เข้าร่วมพิธี+ไม่เข้า'!F:F,B25)</f>
        <v>0</v>
      </c>
      <c r="I25" s="176">
        <f>COUNTIFS('เข้าร่วมพิธี+ไม่เข้า'!K:K,7,'เข้าร่วมพิธี+ไม่เข้า'!F:F,B25)</f>
        <v>1</v>
      </c>
      <c r="J25" s="176">
        <f>COUNTIFS('เข้าร่วมพิธี+ไม่เข้า'!K:K,8,'เข้าร่วมพิธี+ไม่เข้า'!F:F,B25)</f>
        <v>1</v>
      </c>
      <c r="K25" s="175">
        <f>COUNTIFS('เข้าร่วมพิธี+ไม่เข้า'!K:K,9,'เข้าร่วมพิธี+ไม่เข้า'!F:F,B25)</f>
        <v>0</v>
      </c>
      <c r="L25" s="175">
        <f>COUNTIFS('เข้าร่วมพิธี+ไม่เข้า'!L:L,10,'เข้าร่วมพิธี+ไม่เข้า'!G:G,B25)</f>
        <v>0</v>
      </c>
      <c r="M25" s="175">
        <f>COUNTIFS('เข้าร่วมพิธี+ไม่เข้า'!K:K,11,'เข้าร่วมพิธี+ไม่เข้า'!F:F,B25)</f>
        <v>0</v>
      </c>
      <c r="N25" s="175">
        <f>COUNTIFS('เข้าร่วมพิธี+ไม่เข้า'!K:K,12,'เข้าร่วมพิธี+ไม่เข้า'!F:F,B25)</f>
        <v>0</v>
      </c>
      <c r="O25" s="175">
        <f>COUNTIFS('เข้าร่วมพิธี+ไม่เข้า'!J:J,13,'เข้าร่วมพิธี+ไม่เข้า'!E:E,B25)</f>
        <v>0</v>
      </c>
      <c r="P25" s="175">
        <f>COUNTIFS('เข้าร่วมพิธี+ไม่เข้า'!K:K,14,'เข้าร่วมพิธี+ไม่เข้า'!F:F,B25)</f>
        <v>0</v>
      </c>
      <c r="Q25" s="186">
        <f t="shared" si="0"/>
        <v>2</v>
      </c>
      <c r="R25" s="133">
        <f t="shared" si="1"/>
        <v>0</v>
      </c>
    </row>
    <row r="26" spans="1:18" x14ac:dyDescent="0.55000000000000004">
      <c r="A26" s="23">
        <v>19</v>
      </c>
      <c r="B26" s="111" t="s">
        <v>1597</v>
      </c>
      <c r="C26" s="175">
        <f>COUNTIFS('เข้าร่วมพิธี+ไม่เข้า'!K:K,1,'เข้าร่วมพิธี+ไม่เข้า'!F:F,B26)</f>
        <v>0</v>
      </c>
      <c r="D26" s="175">
        <f>COUNTIFS('เข้าร่วมพิธี+ไม่เข้า'!K:K,2,'เข้าร่วมพิธี+ไม่เข้า'!F:F,B26)</f>
        <v>0</v>
      </c>
      <c r="E26" s="175">
        <f>COUNTIFS('เข้าร่วมพิธี+ไม่เข้า'!K:K,3,'เข้าร่วมพิธี+ไม่เข้า'!F:F,B26)</f>
        <v>0</v>
      </c>
      <c r="F26" s="175">
        <f>COUNTIFS('เข้าร่วมพิธี+ไม่เข้า'!K:K,4,'เข้าร่วมพิธี+ไม่เข้า'!F:F,B26)</f>
        <v>2</v>
      </c>
      <c r="G26" s="175">
        <f>COUNTIFS('เข้าร่วมพิธี+ไม่เข้า'!K:K,5,'เข้าร่วมพิธี+ไม่เข้า'!F:F,B26)</f>
        <v>0</v>
      </c>
      <c r="H26" s="175">
        <f>COUNTIFS('เข้าร่วมพิธี+ไม่เข้า'!K:K,6,'เข้าร่วมพิธี+ไม่เข้า'!F:F,B26)</f>
        <v>0</v>
      </c>
      <c r="I26" s="176">
        <f>COUNTIFS('เข้าร่วมพิธี+ไม่เข้า'!K:K,7,'เข้าร่วมพิธี+ไม่เข้า'!F:F,B26)</f>
        <v>0</v>
      </c>
      <c r="J26" s="176">
        <f>COUNTIFS('เข้าร่วมพิธี+ไม่เข้า'!K:K,8,'เข้าร่วมพิธี+ไม่เข้า'!F:F,B26)</f>
        <v>1</v>
      </c>
      <c r="K26" s="175">
        <f>COUNTIFS('เข้าร่วมพิธี+ไม่เข้า'!K:K,9,'เข้าร่วมพิธี+ไม่เข้า'!F:F,B26)</f>
        <v>0</v>
      </c>
      <c r="L26" s="175">
        <f>COUNTIFS('เข้าร่วมพิธี+ไม่เข้า'!L:L,10,'เข้าร่วมพิธี+ไม่เข้า'!G:G,B26)</f>
        <v>0</v>
      </c>
      <c r="M26" s="175">
        <f>COUNTIFS('เข้าร่วมพิธี+ไม่เข้า'!K:K,11,'เข้าร่วมพิธี+ไม่เข้า'!F:F,B26)</f>
        <v>0</v>
      </c>
      <c r="N26" s="175">
        <f>COUNTIFS('เข้าร่วมพิธี+ไม่เข้า'!K:K,12,'เข้าร่วมพิธี+ไม่เข้า'!F:F,B26)</f>
        <v>0</v>
      </c>
      <c r="O26" s="175">
        <f>COUNTIFS('เข้าร่วมพิธี+ไม่เข้า'!J:J,13,'เข้าร่วมพิธี+ไม่เข้า'!E:E,B26)</f>
        <v>0</v>
      </c>
      <c r="P26" s="175">
        <f>COUNTIFS('เข้าร่วมพิธี+ไม่เข้า'!K:K,14,'เข้าร่วมพิธี+ไม่เข้า'!F:F,B26)</f>
        <v>0</v>
      </c>
      <c r="Q26" s="186">
        <f t="shared" si="0"/>
        <v>3</v>
      </c>
      <c r="R26" s="133">
        <f t="shared" si="1"/>
        <v>2</v>
      </c>
    </row>
    <row r="27" spans="1:18" x14ac:dyDescent="0.55000000000000004">
      <c r="A27" s="23">
        <v>20</v>
      </c>
      <c r="B27" s="111" t="s">
        <v>1600</v>
      </c>
      <c r="C27" s="175">
        <f>COUNTIFS('เข้าร่วมพิธี+ไม่เข้า'!K:K,1,'เข้าร่วมพิธี+ไม่เข้า'!F:F,B27)</f>
        <v>0</v>
      </c>
      <c r="D27" s="175">
        <f>COUNTIFS('เข้าร่วมพิธี+ไม่เข้า'!K:K,2,'เข้าร่วมพิธี+ไม่เข้า'!F:F,B27)</f>
        <v>0</v>
      </c>
      <c r="E27" s="175">
        <f>COUNTIFS('เข้าร่วมพิธี+ไม่เข้า'!K:K,3,'เข้าร่วมพิธี+ไม่เข้า'!F:F,B27)</f>
        <v>0</v>
      </c>
      <c r="F27" s="175">
        <f>COUNTIFS('เข้าร่วมพิธี+ไม่เข้า'!K:K,4,'เข้าร่วมพิธี+ไม่เข้า'!F:F,B27)</f>
        <v>0</v>
      </c>
      <c r="G27" s="175">
        <f>COUNTIFS('เข้าร่วมพิธี+ไม่เข้า'!K:K,5,'เข้าร่วมพิธี+ไม่เข้า'!F:F,B27)</f>
        <v>0</v>
      </c>
      <c r="H27" s="175">
        <f>COUNTIFS('เข้าร่วมพิธี+ไม่เข้า'!K:K,6,'เข้าร่วมพิธี+ไม่เข้า'!F:F,B27)</f>
        <v>1</v>
      </c>
      <c r="I27" s="176">
        <f>COUNTIFS('เข้าร่วมพิธี+ไม่เข้า'!K:K,7,'เข้าร่วมพิธี+ไม่เข้า'!F:F,B27)</f>
        <v>0</v>
      </c>
      <c r="J27" s="176">
        <f>COUNTIFS('เข้าร่วมพิธี+ไม่เข้า'!K:K,8,'เข้าร่วมพิธี+ไม่เข้า'!F:F,B27)</f>
        <v>2</v>
      </c>
      <c r="K27" s="175">
        <f>COUNTIFS('เข้าร่วมพิธี+ไม่เข้า'!K:K,9,'เข้าร่วมพิธี+ไม่เข้า'!F:F,B27)</f>
        <v>0</v>
      </c>
      <c r="L27" s="175">
        <f>COUNTIFS('เข้าร่วมพิธี+ไม่เข้า'!L:L,10,'เข้าร่วมพิธี+ไม่เข้า'!G:G,B27)</f>
        <v>0</v>
      </c>
      <c r="M27" s="175">
        <f>COUNTIFS('เข้าร่วมพิธี+ไม่เข้า'!K:K,11,'เข้าร่วมพิธี+ไม่เข้า'!F:F,B27)</f>
        <v>0</v>
      </c>
      <c r="N27" s="175">
        <f>COUNTIFS('เข้าร่วมพิธี+ไม่เข้า'!K:K,12,'เข้าร่วมพิธี+ไม่เข้า'!F:F,B27)</f>
        <v>0</v>
      </c>
      <c r="O27" s="175">
        <f>COUNTIFS('เข้าร่วมพิธี+ไม่เข้า'!J:J,13,'เข้าร่วมพิธี+ไม่เข้า'!E:E,B27)</f>
        <v>0</v>
      </c>
      <c r="P27" s="175">
        <f>COUNTIFS('เข้าร่วมพิธี+ไม่เข้า'!K:K,14,'เข้าร่วมพิธี+ไม่เข้า'!F:F,B27)</f>
        <v>0</v>
      </c>
      <c r="Q27" s="186">
        <f t="shared" si="0"/>
        <v>3</v>
      </c>
      <c r="R27" s="133">
        <f t="shared" si="1"/>
        <v>1</v>
      </c>
    </row>
    <row r="28" spans="1:18" x14ac:dyDescent="0.55000000000000004">
      <c r="A28" s="23">
        <v>21</v>
      </c>
      <c r="B28" s="111" t="s">
        <v>1603</v>
      </c>
      <c r="C28" s="175">
        <f>COUNTIFS('เข้าร่วมพิธี+ไม่เข้า'!K:K,1,'เข้าร่วมพิธี+ไม่เข้า'!F:F,B28)</f>
        <v>0</v>
      </c>
      <c r="D28" s="175">
        <f>COUNTIFS('เข้าร่วมพิธี+ไม่เข้า'!K:K,2,'เข้าร่วมพิธี+ไม่เข้า'!F:F,B28)</f>
        <v>0</v>
      </c>
      <c r="E28" s="175">
        <f>COUNTIFS('เข้าร่วมพิธี+ไม่เข้า'!K:K,3,'เข้าร่วมพิธี+ไม่เข้า'!F:F,B28)</f>
        <v>0</v>
      </c>
      <c r="F28" s="175">
        <f>COUNTIFS('เข้าร่วมพิธี+ไม่เข้า'!K:K,4,'เข้าร่วมพิธี+ไม่เข้า'!F:F,B28)</f>
        <v>0</v>
      </c>
      <c r="G28" s="175">
        <f>COUNTIFS('เข้าร่วมพิธี+ไม่เข้า'!K:K,5,'เข้าร่วมพิธี+ไม่เข้า'!F:F,B28)</f>
        <v>1</v>
      </c>
      <c r="H28" s="175">
        <f>COUNTIFS('เข้าร่วมพิธี+ไม่เข้า'!K:K,6,'เข้าร่วมพิธี+ไม่เข้า'!F:F,B28)</f>
        <v>1</v>
      </c>
      <c r="I28" s="176">
        <f>COUNTIFS('เข้าร่วมพิธี+ไม่เข้า'!K:K,7,'เข้าร่วมพิธี+ไม่เข้า'!F:F,B28)</f>
        <v>2</v>
      </c>
      <c r="J28" s="176">
        <f>COUNTIFS('เข้าร่วมพิธี+ไม่เข้า'!K:K,8,'เข้าร่วมพิธี+ไม่เข้า'!F:F,B28)</f>
        <v>1</v>
      </c>
      <c r="K28" s="175">
        <f>COUNTIFS('เข้าร่วมพิธี+ไม่เข้า'!K:K,9,'เข้าร่วมพิธี+ไม่เข้า'!F:F,B28)</f>
        <v>0</v>
      </c>
      <c r="L28" s="175">
        <f>COUNTIFS('เข้าร่วมพิธี+ไม่เข้า'!L:L,10,'เข้าร่วมพิธี+ไม่เข้า'!G:G,B28)</f>
        <v>0</v>
      </c>
      <c r="M28" s="175">
        <f>COUNTIFS('เข้าร่วมพิธี+ไม่เข้า'!K:K,11,'เข้าร่วมพิธี+ไม่เข้า'!F:F,B28)</f>
        <v>0</v>
      </c>
      <c r="N28" s="175">
        <f>COUNTIFS('เข้าร่วมพิธี+ไม่เข้า'!K:K,12,'เข้าร่วมพิธี+ไม่เข้า'!F:F,B28)</f>
        <v>0</v>
      </c>
      <c r="O28" s="175">
        <f>COUNTIFS('เข้าร่วมพิธี+ไม่เข้า'!J:J,13,'เข้าร่วมพิธี+ไม่เข้า'!E:E,B28)</f>
        <v>0</v>
      </c>
      <c r="P28" s="175">
        <f>COUNTIFS('เข้าร่วมพิธี+ไม่เข้า'!K:K,14,'เข้าร่วมพิธี+ไม่เข้า'!F:F,B28)</f>
        <v>0</v>
      </c>
      <c r="Q28" s="186">
        <f t="shared" si="0"/>
        <v>5</v>
      </c>
      <c r="R28" s="133">
        <f t="shared" si="1"/>
        <v>2</v>
      </c>
    </row>
    <row r="29" spans="1:18" x14ac:dyDescent="0.55000000000000004">
      <c r="A29" s="23">
        <v>22</v>
      </c>
      <c r="B29" s="111" t="s">
        <v>1606</v>
      </c>
      <c r="C29" s="175">
        <f>COUNTIFS('เข้าร่วมพิธี+ไม่เข้า'!K:K,1,'เข้าร่วมพิธี+ไม่เข้า'!F:F,B29)</f>
        <v>1</v>
      </c>
      <c r="D29" s="175">
        <f>COUNTIFS('เข้าร่วมพิธี+ไม่เข้า'!K:K,2,'เข้าร่วมพิธี+ไม่เข้า'!F:F,B29)</f>
        <v>1</v>
      </c>
      <c r="E29" s="175">
        <f>COUNTIFS('เข้าร่วมพิธี+ไม่เข้า'!K:K,3,'เข้าร่วมพิธี+ไม่เข้า'!F:F,B29)</f>
        <v>0</v>
      </c>
      <c r="F29" s="175">
        <f>COUNTIFS('เข้าร่วมพิธี+ไม่เข้า'!K:K,4,'เข้าร่วมพิธี+ไม่เข้า'!F:F,B29)</f>
        <v>0</v>
      </c>
      <c r="G29" s="175">
        <f>COUNTIFS('เข้าร่วมพิธี+ไม่เข้า'!K:K,5,'เข้าร่วมพิธี+ไม่เข้า'!F:F,B29)</f>
        <v>1</v>
      </c>
      <c r="H29" s="175">
        <f>COUNTIFS('เข้าร่วมพิธี+ไม่เข้า'!K:K,6,'เข้าร่วมพิธี+ไม่เข้า'!F:F,B29)</f>
        <v>2</v>
      </c>
      <c r="I29" s="176">
        <f>COUNTIFS('เข้าร่วมพิธี+ไม่เข้า'!K:K,7,'เข้าร่วมพิธี+ไม่เข้า'!F:F,B29)</f>
        <v>0</v>
      </c>
      <c r="J29" s="176">
        <f>COUNTIFS('เข้าร่วมพิธี+ไม่เข้า'!K:K,8,'เข้าร่วมพิธี+ไม่เข้า'!F:F,B29)</f>
        <v>0</v>
      </c>
      <c r="K29" s="175">
        <f>COUNTIFS('เข้าร่วมพิธี+ไม่เข้า'!K:K,9,'เข้าร่วมพิธี+ไม่เข้า'!F:F,B29)</f>
        <v>0</v>
      </c>
      <c r="L29" s="175">
        <f>COUNTIFS('เข้าร่วมพิธี+ไม่เข้า'!L:L,10,'เข้าร่วมพิธี+ไม่เข้า'!G:G,B29)</f>
        <v>0</v>
      </c>
      <c r="M29" s="175">
        <f>COUNTIFS('เข้าร่วมพิธี+ไม่เข้า'!K:K,11,'เข้าร่วมพิธี+ไม่เข้า'!F:F,B29)</f>
        <v>0</v>
      </c>
      <c r="N29" s="175">
        <f>COUNTIFS('เข้าร่วมพิธี+ไม่เข้า'!K:K,12,'เข้าร่วมพิธี+ไม่เข้า'!F:F,B29)</f>
        <v>0</v>
      </c>
      <c r="O29" s="175">
        <f>COUNTIFS('เข้าร่วมพิธี+ไม่เข้า'!J:J,13,'เข้าร่วมพิธี+ไม่เข้า'!E:E,B29)</f>
        <v>0</v>
      </c>
      <c r="P29" s="175">
        <f>COUNTIFS('เข้าร่วมพิธี+ไม่เข้า'!K:K,14,'เข้าร่วมพิธี+ไม่เข้า'!F:F,B29)</f>
        <v>0</v>
      </c>
      <c r="Q29" s="186">
        <f t="shared" si="0"/>
        <v>5</v>
      </c>
      <c r="R29" s="133">
        <f t="shared" si="1"/>
        <v>5</v>
      </c>
    </row>
    <row r="30" spans="1:18" x14ac:dyDescent="0.55000000000000004">
      <c r="A30" s="23">
        <v>23</v>
      </c>
      <c r="B30" s="111" t="s">
        <v>1609</v>
      </c>
      <c r="C30" s="175">
        <f>COUNTIFS('เข้าร่วมพิธี+ไม่เข้า'!K:K,1,'เข้าร่วมพิธี+ไม่เข้า'!F:F,B30)</f>
        <v>0</v>
      </c>
      <c r="D30" s="175">
        <f>COUNTIFS('เข้าร่วมพิธี+ไม่เข้า'!K:K,2,'เข้าร่วมพิธี+ไม่เข้า'!F:F,B30)</f>
        <v>0</v>
      </c>
      <c r="E30" s="175">
        <f>COUNTIFS('เข้าร่วมพิธี+ไม่เข้า'!K:K,3,'เข้าร่วมพิธี+ไม่เข้า'!F:F,B30)</f>
        <v>0</v>
      </c>
      <c r="F30" s="175">
        <f>COUNTIFS('เข้าร่วมพิธี+ไม่เข้า'!K:K,4,'เข้าร่วมพิธี+ไม่เข้า'!F:F,B30)</f>
        <v>0</v>
      </c>
      <c r="G30" s="175">
        <f>COUNTIFS('เข้าร่วมพิธี+ไม่เข้า'!K:K,5,'เข้าร่วมพิธี+ไม่เข้า'!F:F,B30)</f>
        <v>0</v>
      </c>
      <c r="H30" s="175">
        <f>COUNTIFS('เข้าร่วมพิธี+ไม่เข้า'!K:K,6,'เข้าร่วมพิธี+ไม่เข้า'!F:F,B30)</f>
        <v>0</v>
      </c>
      <c r="I30" s="176">
        <f>COUNTIFS('เข้าร่วมพิธี+ไม่เข้า'!K:K,7,'เข้าร่วมพิธี+ไม่เข้า'!F:F,B30)</f>
        <v>0</v>
      </c>
      <c r="J30" s="176">
        <f>COUNTIFS('เข้าร่วมพิธี+ไม่เข้า'!K:K,8,'เข้าร่วมพิธี+ไม่เข้า'!F:F,B30)</f>
        <v>0</v>
      </c>
      <c r="K30" s="175">
        <f>COUNTIFS('เข้าร่วมพิธี+ไม่เข้า'!K:K,9,'เข้าร่วมพิธี+ไม่เข้า'!F:F,B30)</f>
        <v>0</v>
      </c>
      <c r="L30" s="175">
        <f>COUNTIFS('เข้าร่วมพิธี+ไม่เข้า'!L:L,10,'เข้าร่วมพิธี+ไม่เข้า'!G:G,B30)</f>
        <v>0</v>
      </c>
      <c r="M30" s="175">
        <f>COUNTIFS('เข้าร่วมพิธี+ไม่เข้า'!K:K,11,'เข้าร่วมพิธี+ไม่เข้า'!F:F,B30)</f>
        <v>0</v>
      </c>
      <c r="N30" s="175">
        <f>COUNTIFS('เข้าร่วมพิธี+ไม่เข้า'!K:K,12,'เข้าร่วมพิธี+ไม่เข้า'!F:F,B30)</f>
        <v>0</v>
      </c>
      <c r="O30" s="175">
        <f>COUNTIFS('เข้าร่วมพิธี+ไม่เข้า'!J:J,13,'เข้าร่วมพิธี+ไม่เข้า'!E:E,B30)</f>
        <v>0</v>
      </c>
      <c r="P30" s="175">
        <f>COUNTIFS('เข้าร่วมพิธี+ไม่เข้า'!K:K,14,'เข้าร่วมพิธี+ไม่เข้า'!F:F,B30)</f>
        <v>0</v>
      </c>
      <c r="Q30" s="186">
        <f t="shared" si="0"/>
        <v>0</v>
      </c>
      <c r="R30" s="133">
        <f t="shared" si="1"/>
        <v>0</v>
      </c>
    </row>
    <row r="31" spans="1:18" x14ac:dyDescent="0.55000000000000004">
      <c r="A31" s="116">
        <v>24</v>
      </c>
      <c r="B31" s="117" t="s">
        <v>1612</v>
      </c>
      <c r="C31" s="175">
        <f>COUNTIFS('เข้าร่วมพิธี+ไม่เข้า'!K:K,1,'เข้าร่วมพิธี+ไม่เข้า'!F:F,B31)</f>
        <v>0</v>
      </c>
      <c r="D31" s="175">
        <f>COUNTIFS('เข้าร่วมพิธี+ไม่เข้า'!K:K,2,'เข้าร่วมพิธี+ไม่เข้า'!F:F,B31)</f>
        <v>0</v>
      </c>
      <c r="E31" s="175">
        <f>COUNTIFS('เข้าร่วมพิธี+ไม่เข้า'!K:K,3,'เข้าร่วมพิธี+ไม่เข้า'!F:F,B31)</f>
        <v>0</v>
      </c>
      <c r="F31" s="175">
        <f>COUNTIFS('เข้าร่วมพิธี+ไม่เข้า'!K:K,4,'เข้าร่วมพิธี+ไม่เข้า'!F:F,B31)</f>
        <v>0</v>
      </c>
      <c r="G31" s="175">
        <f>COUNTIFS('เข้าร่วมพิธี+ไม่เข้า'!K:K,5,'เข้าร่วมพิธี+ไม่เข้า'!F:F,B31)</f>
        <v>0</v>
      </c>
      <c r="H31" s="175">
        <f>COUNTIFS('เข้าร่วมพิธี+ไม่เข้า'!K:K,6,'เข้าร่วมพิธี+ไม่เข้า'!F:F,B31)</f>
        <v>0</v>
      </c>
      <c r="I31" s="176">
        <f>COUNTIFS('เข้าร่วมพิธี+ไม่เข้า'!K:K,7,'เข้าร่วมพิธี+ไม่เข้า'!F:F,B31)</f>
        <v>0</v>
      </c>
      <c r="J31" s="176">
        <f>COUNTIFS('เข้าร่วมพิธี+ไม่เข้า'!K:K,8,'เข้าร่วมพิธี+ไม่เข้า'!F:F,B31)</f>
        <v>0</v>
      </c>
      <c r="K31" s="175">
        <f>COUNTIFS('เข้าร่วมพิธี+ไม่เข้า'!K:K,9,'เข้าร่วมพิธี+ไม่เข้า'!F:F,B31)</f>
        <v>0</v>
      </c>
      <c r="L31" s="175">
        <f>COUNTIFS('เข้าร่วมพิธี+ไม่เข้า'!L:L,10,'เข้าร่วมพิธี+ไม่เข้า'!G:G,B31)</f>
        <v>0</v>
      </c>
      <c r="M31" s="175">
        <f>COUNTIFS('เข้าร่วมพิธี+ไม่เข้า'!K:K,11,'เข้าร่วมพิธี+ไม่เข้า'!F:F,B31)</f>
        <v>0</v>
      </c>
      <c r="N31" s="175">
        <f>COUNTIFS('เข้าร่วมพิธี+ไม่เข้า'!K:K,12,'เข้าร่วมพิธี+ไม่เข้า'!F:F,B31)</f>
        <v>0</v>
      </c>
      <c r="O31" s="175">
        <f>COUNTIFS('เข้าร่วมพิธี+ไม่เข้า'!J:J,13,'เข้าร่วมพิธี+ไม่เข้า'!E:E,B31)</f>
        <v>0</v>
      </c>
      <c r="P31" s="175">
        <f>COUNTIFS('เข้าร่วมพิธี+ไม่เข้า'!K:K,14,'เข้าร่วมพิธี+ไม่เข้า'!F:F,B31)</f>
        <v>0</v>
      </c>
      <c r="Q31" s="188">
        <f t="shared" si="0"/>
        <v>0</v>
      </c>
      <c r="R31" s="133">
        <f t="shared" si="1"/>
        <v>0</v>
      </c>
    </row>
    <row r="32" spans="1:18" s="118" customFormat="1" ht="24.75" thickBot="1" x14ac:dyDescent="0.6">
      <c r="A32" s="119"/>
      <c r="B32" s="120" t="s">
        <v>1883</v>
      </c>
      <c r="C32" s="177">
        <f t="shared" ref="C32:D32" si="3">SUM(C18:C31)</f>
        <v>3</v>
      </c>
      <c r="D32" s="177">
        <f t="shared" si="3"/>
        <v>3</v>
      </c>
      <c r="E32" s="177">
        <f t="shared" ref="E32" si="4">SUM(E18:E31)</f>
        <v>4</v>
      </c>
      <c r="F32" s="177">
        <f t="shared" ref="F32" si="5">SUM(F18:F31)</f>
        <v>8</v>
      </c>
      <c r="G32" s="177">
        <f t="shared" ref="G32" si="6">SUM(G18:G31)</f>
        <v>11</v>
      </c>
      <c r="H32" s="177">
        <f t="shared" ref="H32" si="7">SUM(H18:H31)</f>
        <v>20</v>
      </c>
      <c r="I32" s="178">
        <f t="shared" ref="I32" si="8">SUM(I18:I31)</f>
        <v>3</v>
      </c>
      <c r="J32" s="178">
        <f t="shared" ref="J32" si="9">SUM(J18:J31)</f>
        <v>20</v>
      </c>
      <c r="K32" s="177">
        <f t="shared" ref="K32" si="10">SUM(K18:K31)</f>
        <v>0</v>
      </c>
      <c r="L32" s="177">
        <f t="shared" ref="L32" si="11">SUM(L18:L31)</f>
        <v>0</v>
      </c>
      <c r="M32" s="177">
        <f t="shared" ref="M32" si="12">SUM(M18:M31)</f>
        <v>3</v>
      </c>
      <c r="N32" s="177">
        <f t="shared" ref="N32" si="13">SUM(N18:N31)</f>
        <v>0</v>
      </c>
      <c r="O32" s="177">
        <f t="shared" ref="O32" si="14">SUM(O18:O31)</f>
        <v>0</v>
      </c>
      <c r="P32" s="177">
        <f t="shared" ref="P32" si="15">SUM(P18:P31)</f>
        <v>0</v>
      </c>
      <c r="Q32" s="177">
        <f t="shared" ref="Q32" si="16">SUM(Q18:Q31)</f>
        <v>75</v>
      </c>
      <c r="R32" s="133">
        <f t="shared" si="1"/>
        <v>52</v>
      </c>
    </row>
    <row r="33" spans="1:18" s="131" customFormat="1" ht="24.75" thickTop="1" x14ac:dyDescent="0.55000000000000004">
      <c r="A33" s="128">
        <v>25</v>
      </c>
      <c r="B33" s="129" t="s">
        <v>1615</v>
      </c>
      <c r="C33" s="175">
        <f>COUNTIFS('เข้าร่วมพิธี+ไม่เข้า'!K:K,1,'เข้าร่วมพิธี+ไม่เข้า'!F:F,B33)</f>
        <v>1</v>
      </c>
      <c r="D33" s="181">
        <f>COUNTIFS('เข้าร่วมพิธี+ไม่เข้า'!K:K,2,'เข้าร่วมพิธี+ไม่เข้า'!F:F,B33)</f>
        <v>1</v>
      </c>
      <c r="E33" s="181">
        <f>COUNTIFS('เข้าร่วมพิธี+ไม่เข้า'!K:K,3,'เข้าร่วมพิธี+ไม่เข้า'!F:F,B33)</f>
        <v>1</v>
      </c>
      <c r="F33" s="181">
        <f>COUNTIFS('เข้าร่วมพิธี+ไม่เข้า'!K:K,4,'เข้าร่วมพิธี+ไม่เข้า'!F:F,B33)</f>
        <v>1</v>
      </c>
      <c r="G33" s="181">
        <f>COUNTIFS('เข้าร่วมพิธี+ไม่เข้า'!K:K,5,'เข้าร่วมพิธี+ไม่เข้า'!F:F,B33)</f>
        <v>2</v>
      </c>
      <c r="H33" s="181">
        <f>COUNTIFS('เข้าร่วมพิธี+ไม่เข้า'!K:K,6,'เข้าร่วมพิธี+ไม่เข้า'!F:F,B33)</f>
        <v>7</v>
      </c>
      <c r="I33" s="182">
        <f>COUNTIFS('เข้าร่วมพิธี+ไม่เข้า'!K:K,7,'เข้าร่วมพิธี+ไม่เข้า'!F:F,B33)</f>
        <v>0</v>
      </c>
      <c r="J33" s="182">
        <f>COUNTIFS('เข้าร่วมพิธี+ไม่เข้า'!K:K,8,'เข้าร่วมพิธี+ไม่เข้า'!F:F,B33)</f>
        <v>0</v>
      </c>
      <c r="K33" s="181">
        <f>COUNTIFS('เข้าร่วมพิธี+ไม่เข้า'!K:K,9,'เข้าร่วมพิธี+ไม่เข้า'!F:F,B33)</f>
        <v>0</v>
      </c>
      <c r="L33" s="179">
        <f>COUNTIFS('เข้าร่วมพิธี+ไม่เข้า'!L:L,10,'เข้าร่วมพิธี+ไม่เข้า'!G:G,B33)</f>
        <v>0</v>
      </c>
      <c r="M33" s="179">
        <f>COUNTIFS('เข้าร่วมพิธี+ไม่เข้า'!K:K,11,'เข้าร่วมพิธี+ไม่เข้า'!F:F,B33)</f>
        <v>0</v>
      </c>
      <c r="N33" s="179">
        <f>COUNTIFS('เข้าร่วมพิธี+ไม่เข้า'!K:K,12,'เข้าร่วมพิธี+ไม่เข้า'!F:F,B33)</f>
        <v>0</v>
      </c>
      <c r="O33" s="179">
        <f>COUNTIFS('เข้าร่วมพิธี+ไม่เข้า'!J:J,13,'เข้าร่วมพิธี+ไม่เข้า'!E:E,B33)</f>
        <v>0</v>
      </c>
      <c r="P33" s="179">
        <f>COUNTIFS('เข้าร่วมพิธี+ไม่เข้า'!K:K,14,'เข้าร่วมพิธี+ไม่เข้า'!F:F,B33)</f>
        <v>0</v>
      </c>
      <c r="Q33" s="189">
        <f t="shared" si="0"/>
        <v>13</v>
      </c>
      <c r="R33" s="133">
        <f t="shared" si="1"/>
        <v>13</v>
      </c>
    </row>
    <row r="34" spans="1:18" s="131" customFormat="1" x14ac:dyDescent="0.55000000000000004">
      <c r="A34" s="130">
        <v>26</v>
      </c>
      <c r="B34" s="132" t="s">
        <v>1618</v>
      </c>
      <c r="C34" s="175">
        <f>COUNTIFS('เข้าร่วมพิธี+ไม่เข้า'!K:K,1,'เข้าร่วมพิธี+ไม่เข้า'!F:F,B34)</f>
        <v>0</v>
      </c>
      <c r="D34" s="183">
        <f>COUNTIFS('เข้าร่วมพิธี+ไม่เข้า'!K:K,2,'เข้าร่วมพิธี+ไม่เข้า'!F:F,B34)</f>
        <v>1</v>
      </c>
      <c r="E34" s="183">
        <f>COUNTIFS('เข้าร่วมพิธี+ไม่เข้า'!K:K,3,'เข้าร่วมพิธี+ไม่เข้า'!F:F,B34)</f>
        <v>1</v>
      </c>
      <c r="F34" s="183">
        <f>COUNTIFS('เข้าร่วมพิธี+ไม่เข้า'!K:K,4,'เข้าร่วมพิธี+ไม่เข้า'!F:F,B34)</f>
        <v>2</v>
      </c>
      <c r="G34" s="183">
        <f>COUNTIFS('เข้าร่วมพิธี+ไม่เข้า'!K:K,5,'เข้าร่วมพิธี+ไม่เข้า'!F:F,B34)</f>
        <v>1</v>
      </c>
      <c r="H34" s="183">
        <f>COUNTIFS('เข้าร่วมพิธี+ไม่เข้า'!K:K,6,'เข้าร่วมพิธี+ไม่เข้า'!F:F,B34)</f>
        <v>3</v>
      </c>
      <c r="I34" s="184">
        <f>COUNTIFS('เข้าร่วมพิธี+ไม่เข้า'!K:K,7,'เข้าร่วมพิธี+ไม่เข้า'!F:F,B34)</f>
        <v>0</v>
      </c>
      <c r="J34" s="184">
        <f>COUNTIFS('เข้าร่วมพิธี+ไม่เข้า'!K:K,8,'เข้าร่วมพิธี+ไม่เข้า'!F:F,B34)</f>
        <v>3</v>
      </c>
      <c r="K34" s="183">
        <f>COUNTIFS('เข้าร่วมพิธี+ไม่เข้า'!K:K,9,'เข้าร่วมพิธี+ไม่เข้า'!F:F,B34)</f>
        <v>0</v>
      </c>
      <c r="L34" s="175">
        <f>COUNTIFS('เข้าร่วมพิธี+ไม่เข้า'!L:L,10,'เข้าร่วมพิธี+ไม่เข้า'!G:G,B34)</f>
        <v>0</v>
      </c>
      <c r="M34" s="175">
        <f>COUNTIFS('เข้าร่วมพิธี+ไม่เข้า'!K:K,11,'เข้าร่วมพิธี+ไม่เข้า'!F:F,B34)</f>
        <v>0</v>
      </c>
      <c r="N34" s="175">
        <f>COUNTIFS('เข้าร่วมพิธี+ไม่เข้า'!K:K,12,'เข้าร่วมพิธี+ไม่เข้า'!F:F,B34)</f>
        <v>0</v>
      </c>
      <c r="O34" s="175">
        <f>COUNTIFS('เข้าร่วมพิธี+ไม่เข้า'!J:J,13,'เข้าร่วมพิธี+ไม่เข้า'!E:E,B34)</f>
        <v>0</v>
      </c>
      <c r="P34" s="175">
        <f>COUNTIFS('เข้าร่วมพิธี+ไม่เข้า'!K:K,14,'เข้าร่วมพิธี+ไม่เข้า'!F:F,B34)</f>
        <v>0</v>
      </c>
      <c r="Q34" s="190">
        <f t="shared" si="0"/>
        <v>11</v>
      </c>
      <c r="R34" s="133">
        <f t="shared" si="1"/>
        <v>8</v>
      </c>
    </row>
    <row r="35" spans="1:18" s="131" customFormat="1" x14ac:dyDescent="0.55000000000000004">
      <c r="A35" s="130">
        <v>27</v>
      </c>
      <c r="B35" s="132" t="s">
        <v>1621</v>
      </c>
      <c r="C35" s="175">
        <f>COUNTIFS('เข้าร่วมพิธี+ไม่เข้า'!K:K,1,'เข้าร่วมพิธี+ไม่เข้า'!F:F,B35)</f>
        <v>1</v>
      </c>
      <c r="D35" s="183">
        <f>COUNTIFS('เข้าร่วมพิธี+ไม่เข้า'!K:K,2,'เข้าร่วมพิธี+ไม่เข้า'!F:F,B35)</f>
        <v>0</v>
      </c>
      <c r="E35" s="183">
        <f>COUNTIFS('เข้าร่วมพิธี+ไม่เข้า'!K:K,3,'เข้าร่วมพิธี+ไม่เข้า'!F:F,B35)</f>
        <v>0</v>
      </c>
      <c r="F35" s="183">
        <f>COUNTIFS('เข้าร่วมพิธี+ไม่เข้า'!K:K,4,'เข้าร่วมพิธี+ไม่เข้า'!F:F,B35)</f>
        <v>1</v>
      </c>
      <c r="G35" s="183">
        <f>COUNTIFS('เข้าร่วมพิธี+ไม่เข้า'!K:K,5,'เข้าร่วมพิธี+ไม่เข้า'!F:F,B35)</f>
        <v>2</v>
      </c>
      <c r="H35" s="183">
        <f>COUNTIFS('เข้าร่วมพิธี+ไม่เข้า'!K:K,6,'เข้าร่วมพิธี+ไม่เข้า'!F:F,B35)</f>
        <v>2</v>
      </c>
      <c r="I35" s="184">
        <f>COUNTIFS('เข้าร่วมพิธี+ไม่เข้า'!K:K,7,'เข้าร่วมพิธี+ไม่เข้า'!F:F,B35)</f>
        <v>0</v>
      </c>
      <c r="J35" s="184">
        <f>COUNTIFS('เข้าร่วมพิธี+ไม่เข้า'!K:K,8,'เข้าร่วมพิธี+ไม่เข้า'!F:F,B35)</f>
        <v>0</v>
      </c>
      <c r="K35" s="183">
        <f>COUNTIFS('เข้าร่วมพิธี+ไม่เข้า'!K:K,9,'เข้าร่วมพิธี+ไม่เข้า'!F:F,B35)</f>
        <v>0</v>
      </c>
      <c r="L35" s="175">
        <f>COUNTIFS('เข้าร่วมพิธี+ไม่เข้า'!L:L,10,'เข้าร่วมพิธี+ไม่เข้า'!G:G,B35)</f>
        <v>0</v>
      </c>
      <c r="M35" s="175">
        <f>COUNTIFS('เข้าร่วมพิธี+ไม่เข้า'!K:K,11,'เข้าร่วมพิธี+ไม่เข้า'!F:F,B35)</f>
        <v>0</v>
      </c>
      <c r="N35" s="175">
        <f>COUNTIFS('เข้าร่วมพิธี+ไม่เข้า'!K:K,12,'เข้าร่วมพิธี+ไม่เข้า'!F:F,B35)</f>
        <v>0</v>
      </c>
      <c r="O35" s="175">
        <f>COUNTIFS('เข้าร่วมพิธี+ไม่เข้า'!J:J,13,'เข้าร่วมพิธี+ไม่เข้า'!E:E,B35)</f>
        <v>0</v>
      </c>
      <c r="P35" s="175">
        <f>COUNTIFS('เข้าร่วมพิธี+ไม่เข้า'!K:K,14,'เข้าร่วมพิธี+ไม่เข้า'!F:F,B35)</f>
        <v>0</v>
      </c>
      <c r="Q35" s="190">
        <f t="shared" si="0"/>
        <v>6</v>
      </c>
      <c r="R35" s="133">
        <f t="shared" si="1"/>
        <v>6</v>
      </c>
    </row>
    <row r="36" spans="1:18" s="131" customFormat="1" x14ac:dyDescent="0.55000000000000004">
      <c r="A36" s="130">
        <v>28</v>
      </c>
      <c r="B36" s="132" t="s">
        <v>1624</v>
      </c>
      <c r="C36" s="175">
        <f>COUNTIFS('เข้าร่วมพิธี+ไม่เข้า'!K:K,1,'เข้าร่วมพิธี+ไม่เข้า'!F:F,B36)</f>
        <v>0</v>
      </c>
      <c r="D36" s="183">
        <f>COUNTIFS('เข้าร่วมพิธี+ไม่เข้า'!K:K,2,'เข้าร่วมพิธี+ไม่เข้า'!F:F,B36)</f>
        <v>0</v>
      </c>
      <c r="E36" s="183">
        <f>COUNTIFS('เข้าร่วมพิธี+ไม่เข้า'!K:K,3,'เข้าร่วมพิธี+ไม่เข้า'!F:F,B36)</f>
        <v>1</v>
      </c>
      <c r="F36" s="183">
        <f>COUNTIFS('เข้าร่วมพิธี+ไม่เข้า'!K:K,4,'เข้าร่วมพิธี+ไม่เข้า'!F:F,B36)</f>
        <v>0</v>
      </c>
      <c r="G36" s="183">
        <f>COUNTIFS('เข้าร่วมพิธี+ไม่เข้า'!K:K,5,'เข้าร่วมพิธี+ไม่เข้า'!F:F,B36)</f>
        <v>1</v>
      </c>
      <c r="H36" s="183">
        <f>COUNTIFS('เข้าร่วมพิธี+ไม่เข้า'!K:K,6,'เข้าร่วมพิธี+ไม่เข้า'!F:F,B36)</f>
        <v>2</v>
      </c>
      <c r="I36" s="184">
        <f>COUNTIFS('เข้าร่วมพิธี+ไม่เข้า'!K:K,7,'เข้าร่วมพิธี+ไม่เข้า'!F:F,B36)</f>
        <v>0</v>
      </c>
      <c r="J36" s="184">
        <f>COUNTIFS('เข้าร่วมพิธี+ไม่เข้า'!K:K,8,'เข้าร่วมพิธี+ไม่เข้า'!F:F,B36)</f>
        <v>0</v>
      </c>
      <c r="K36" s="183">
        <f>COUNTIFS('เข้าร่วมพิธี+ไม่เข้า'!K:K,9,'เข้าร่วมพิธี+ไม่เข้า'!F:F,B36)</f>
        <v>0</v>
      </c>
      <c r="L36" s="175">
        <f>COUNTIFS('เข้าร่วมพิธี+ไม่เข้า'!L:L,10,'เข้าร่วมพิธี+ไม่เข้า'!G:G,B36)</f>
        <v>0</v>
      </c>
      <c r="M36" s="175">
        <f>COUNTIFS('เข้าร่วมพิธี+ไม่เข้า'!K:K,11,'เข้าร่วมพิธี+ไม่เข้า'!F:F,B36)</f>
        <v>0</v>
      </c>
      <c r="N36" s="175">
        <f>COUNTIFS('เข้าร่วมพิธี+ไม่เข้า'!K:K,12,'เข้าร่วมพิธี+ไม่เข้า'!F:F,B36)</f>
        <v>0</v>
      </c>
      <c r="O36" s="175">
        <f>COUNTIFS('เข้าร่วมพิธี+ไม่เข้า'!J:J,13,'เข้าร่วมพิธี+ไม่เข้า'!E:E,B36)</f>
        <v>0</v>
      </c>
      <c r="P36" s="175">
        <f>COUNTIFS('เข้าร่วมพิธี+ไม่เข้า'!K:K,14,'เข้าร่วมพิธี+ไม่เข้า'!F:F,B36)</f>
        <v>0</v>
      </c>
      <c r="Q36" s="190">
        <f t="shared" si="0"/>
        <v>4</v>
      </c>
      <c r="R36" s="133">
        <f t="shared" si="1"/>
        <v>4</v>
      </c>
    </row>
    <row r="37" spans="1:18" s="131" customFormat="1" x14ac:dyDescent="0.55000000000000004">
      <c r="A37" s="130">
        <v>29</v>
      </c>
      <c r="B37" s="132" t="s">
        <v>1627</v>
      </c>
      <c r="C37" s="175">
        <f>COUNTIFS('เข้าร่วมพิธี+ไม่เข้า'!K:K,1,'เข้าร่วมพิธี+ไม่เข้า'!F:F,B37)</f>
        <v>1</v>
      </c>
      <c r="D37" s="183">
        <f>COUNTIFS('เข้าร่วมพิธี+ไม่เข้า'!K:K,2,'เข้าร่วมพิธี+ไม่เข้า'!F:F,B37)</f>
        <v>0</v>
      </c>
      <c r="E37" s="183">
        <f>COUNTIFS('เข้าร่วมพิธี+ไม่เข้า'!K:K,3,'เข้าร่วมพิธี+ไม่เข้า'!F:F,B37)</f>
        <v>0</v>
      </c>
      <c r="F37" s="183">
        <f>COUNTIFS('เข้าร่วมพิธี+ไม่เข้า'!K:K,4,'เข้าร่วมพิธี+ไม่เข้า'!F:F,B37)</f>
        <v>0</v>
      </c>
      <c r="G37" s="183">
        <f>COUNTIFS('เข้าร่วมพิธี+ไม่เข้า'!K:K,5,'เข้าร่วมพิธี+ไม่เข้า'!F:F,B37)</f>
        <v>0</v>
      </c>
      <c r="H37" s="183">
        <f>COUNTIFS('เข้าร่วมพิธี+ไม่เข้า'!K:K,6,'เข้าร่วมพิธี+ไม่เข้า'!F:F,B37)</f>
        <v>0</v>
      </c>
      <c r="I37" s="184">
        <f>COUNTIFS('เข้าร่วมพิธี+ไม่เข้า'!K:K,7,'เข้าร่วมพิธี+ไม่เข้า'!F:F,B37)</f>
        <v>0</v>
      </c>
      <c r="J37" s="184">
        <f>COUNTIFS('เข้าร่วมพิธี+ไม่เข้า'!K:K,8,'เข้าร่วมพิธี+ไม่เข้า'!F:F,B37)</f>
        <v>0</v>
      </c>
      <c r="K37" s="183">
        <f>COUNTIFS('เข้าร่วมพิธี+ไม่เข้า'!K:K,9,'เข้าร่วมพิธี+ไม่เข้า'!F:F,B37)</f>
        <v>0</v>
      </c>
      <c r="L37" s="175">
        <f>COUNTIFS('เข้าร่วมพิธี+ไม่เข้า'!L:L,10,'เข้าร่วมพิธี+ไม่เข้า'!G:G,B37)</f>
        <v>0</v>
      </c>
      <c r="M37" s="175">
        <f>COUNTIFS('เข้าร่วมพิธี+ไม่เข้า'!K:K,11,'เข้าร่วมพิธี+ไม่เข้า'!F:F,B37)</f>
        <v>0</v>
      </c>
      <c r="N37" s="175">
        <f>COUNTIFS('เข้าร่วมพิธี+ไม่เข้า'!K:K,12,'เข้าร่วมพิธี+ไม่เข้า'!F:F,B37)</f>
        <v>0</v>
      </c>
      <c r="O37" s="175">
        <f>COUNTIFS('เข้าร่วมพิธี+ไม่เข้า'!J:J,13,'เข้าร่วมพิธี+ไม่เข้า'!E:E,B37)</f>
        <v>0</v>
      </c>
      <c r="P37" s="175">
        <f>COUNTIFS('เข้าร่วมพิธี+ไม่เข้า'!K:K,14,'เข้าร่วมพิธี+ไม่เข้า'!F:F,B37)</f>
        <v>0</v>
      </c>
      <c r="Q37" s="190">
        <f t="shared" si="0"/>
        <v>1</v>
      </c>
      <c r="R37" s="133">
        <f t="shared" si="1"/>
        <v>1</v>
      </c>
    </row>
    <row r="38" spans="1:18" s="131" customFormat="1" x14ac:dyDescent="0.55000000000000004">
      <c r="A38" s="130">
        <v>30</v>
      </c>
      <c r="B38" s="132" t="s">
        <v>1630</v>
      </c>
      <c r="C38" s="175">
        <f>COUNTIFS('เข้าร่วมพิธี+ไม่เข้า'!K:K,1,'เข้าร่วมพิธี+ไม่เข้า'!F:F,B38)</f>
        <v>0</v>
      </c>
      <c r="D38" s="183">
        <f>COUNTIFS('เข้าร่วมพิธี+ไม่เข้า'!K:K,2,'เข้าร่วมพิธี+ไม่เข้า'!F:F,B38)</f>
        <v>1</v>
      </c>
      <c r="E38" s="183">
        <f>COUNTIFS('เข้าร่วมพิธี+ไม่เข้า'!K:K,3,'เข้าร่วมพิธี+ไม่เข้า'!F:F,B38)</f>
        <v>1</v>
      </c>
      <c r="F38" s="183">
        <f>COUNTIFS('เข้าร่วมพิธี+ไม่เข้า'!K:K,4,'เข้าร่วมพิธี+ไม่เข้า'!F:F,B38)</f>
        <v>2</v>
      </c>
      <c r="G38" s="183">
        <f>COUNTIFS('เข้าร่วมพิธี+ไม่เข้า'!K:K,5,'เข้าร่วมพิธี+ไม่เข้า'!F:F,B38)</f>
        <v>3</v>
      </c>
      <c r="H38" s="183">
        <f>COUNTIFS('เข้าร่วมพิธี+ไม่เข้า'!K:K,6,'เข้าร่วมพิธี+ไม่เข้า'!F:F,B38)</f>
        <v>1</v>
      </c>
      <c r="I38" s="184">
        <f>COUNTIFS('เข้าร่วมพิธี+ไม่เข้า'!K:K,7,'เข้าร่วมพิธี+ไม่เข้า'!F:F,B38)</f>
        <v>1</v>
      </c>
      <c r="J38" s="184">
        <f>COUNTIFS('เข้าร่วมพิธี+ไม่เข้า'!K:K,8,'เข้าร่วมพิธี+ไม่เข้า'!F:F,B38)</f>
        <v>2</v>
      </c>
      <c r="K38" s="183">
        <f>COUNTIFS('เข้าร่วมพิธี+ไม่เข้า'!K:K,9,'เข้าร่วมพิธี+ไม่เข้า'!F:F,B38)</f>
        <v>0</v>
      </c>
      <c r="L38" s="175">
        <f>COUNTIFS('เข้าร่วมพิธี+ไม่เข้า'!L:L,10,'เข้าร่วมพิธี+ไม่เข้า'!G:G,B38)</f>
        <v>0</v>
      </c>
      <c r="M38" s="175">
        <f>COUNTIFS('เข้าร่วมพิธี+ไม่เข้า'!K:K,11,'เข้าร่วมพิธี+ไม่เข้า'!F:F,B38)</f>
        <v>0</v>
      </c>
      <c r="N38" s="175">
        <f>COUNTIFS('เข้าร่วมพิธี+ไม่เข้า'!K:K,12,'เข้าร่วมพิธี+ไม่เข้า'!F:F,B38)</f>
        <v>0</v>
      </c>
      <c r="O38" s="175">
        <f>COUNTIFS('เข้าร่วมพิธี+ไม่เข้า'!J:J,13,'เข้าร่วมพิธี+ไม่เข้า'!E:E,B38)</f>
        <v>0</v>
      </c>
      <c r="P38" s="175">
        <f>COUNTIFS('เข้าร่วมพิธี+ไม่เข้า'!K:K,14,'เข้าร่วมพิธี+ไม่เข้า'!F:F,B38)</f>
        <v>0</v>
      </c>
      <c r="Q38" s="190">
        <f t="shared" si="0"/>
        <v>11</v>
      </c>
      <c r="R38" s="133">
        <f t="shared" si="1"/>
        <v>8</v>
      </c>
    </row>
    <row r="39" spans="1:18" s="131" customFormat="1" x14ac:dyDescent="0.55000000000000004">
      <c r="A39" s="130">
        <v>31</v>
      </c>
      <c r="B39" s="132" t="s">
        <v>1633</v>
      </c>
      <c r="C39" s="175">
        <f>COUNTIFS('เข้าร่วมพิธี+ไม่เข้า'!K:K,1,'เข้าร่วมพิธี+ไม่เข้า'!F:F,B39)</f>
        <v>1</v>
      </c>
      <c r="D39" s="183">
        <f>COUNTIFS('เข้าร่วมพิธี+ไม่เข้า'!K:K,2,'เข้าร่วมพิธี+ไม่เข้า'!F:F,B39)</f>
        <v>1</v>
      </c>
      <c r="E39" s="183">
        <f>COUNTIFS('เข้าร่วมพิธี+ไม่เข้า'!K:K,3,'เข้าร่วมพิธี+ไม่เข้า'!F:F,B39)</f>
        <v>0</v>
      </c>
      <c r="F39" s="183">
        <f>COUNTIFS('เข้าร่วมพิธี+ไม่เข้า'!K:K,4,'เข้าร่วมพิธี+ไม่เข้า'!F:F,B39)</f>
        <v>0</v>
      </c>
      <c r="G39" s="183">
        <f>COUNTIFS('เข้าร่วมพิธี+ไม่เข้า'!K:K,5,'เข้าร่วมพิธี+ไม่เข้า'!F:F,B39)</f>
        <v>1</v>
      </c>
      <c r="H39" s="183">
        <f>COUNTIFS('เข้าร่วมพิธี+ไม่เข้า'!K:K,6,'เข้าร่วมพิธี+ไม่เข้า'!F:F,B39)</f>
        <v>3</v>
      </c>
      <c r="I39" s="184">
        <f>COUNTIFS('เข้าร่วมพิธี+ไม่เข้า'!K:K,7,'เข้าร่วมพิธี+ไม่เข้า'!F:F,B39)</f>
        <v>0</v>
      </c>
      <c r="J39" s="184">
        <f>COUNTIFS('เข้าร่วมพิธี+ไม่เข้า'!K:K,8,'เข้าร่วมพิธี+ไม่เข้า'!F:F,B39)</f>
        <v>0</v>
      </c>
      <c r="K39" s="183">
        <f>COUNTIFS('เข้าร่วมพิธี+ไม่เข้า'!K:K,9,'เข้าร่วมพิธี+ไม่เข้า'!F:F,B39)</f>
        <v>0</v>
      </c>
      <c r="L39" s="175">
        <f>COUNTIFS('เข้าร่วมพิธี+ไม่เข้า'!L:L,10,'เข้าร่วมพิธี+ไม่เข้า'!G:G,B39)</f>
        <v>0</v>
      </c>
      <c r="M39" s="175">
        <f>COUNTIFS('เข้าร่วมพิธี+ไม่เข้า'!K:K,11,'เข้าร่วมพิธี+ไม่เข้า'!F:F,B39)</f>
        <v>0</v>
      </c>
      <c r="N39" s="175">
        <f>COUNTIFS('เข้าร่วมพิธี+ไม่เข้า'!K:K,12,'เข้าร่วมพิธี+ไม่เข้า'!F:F,B39)</f>
        <v>0</v>
      </c>
      <c r="O39" s="175">
        <f>COUNTIFS('เข้าร่วมพิธี+ไม่เข้า'!J:J,13,'เข้าร่วมพิธี+ไม่เข้า'!E:E,B39)</f>
        <v>0</v>
      </c>
      <c r="P39" s="175">
        <f>COUNTIFS('เข้าร่วมพิธี+ไม่เข้า'!K:K,14,'เข้าร่วมพิธี+ไม่เข้า'!F:F,B39)</f>
        <v>0</v>
      </c>
      <c r="Q39" s="190">
        <f t="shared" si="0"/>
        <v>6</v>
      </c>
      <c r="R39" s="133">
        <f t="shared" si="1"/>
        <v>6</v>
      </c>
    </row>
    <row r="40" spans="1:18" s="131" customFormat="1" x14ac:dyDescent="0.55000000000000004">
      <c r="A40" s="130">
        <v>32</v>
      </c>
      <c r="B40" s="132" t="s">
        <v>1636</v>
      </c>
      <c r="C40" s="175">
        <f>COUNTIFS('เข้าร่วมพิธี+ไม่เข้า'!K:K,1,'เข้าร่วมพิธี+ไม่เข้า'!F:F,B40)</f>
        <v>0</v>
      </c>
      <c r="D40" s="183">
        <f>COUNTIFS('เข้าร่วมพิธี+ไม่เข้า'!K:K,2,'เข้าร่วมพิธี+ไม่เข้า'!F:F,B40)</f>
        <v>0</v>
      </c>
      <c r="E40" s="183">
        <f>COUNTIFS('เข้าร่วมพิธี+ไม่เข้า'!K:K,3,'เข้าร่วมพิธี+ไม่เข้า'!F:F,B40)</f>
        <v>0</v>
      </c>
      <c r="F40" s="183">
        <f>COUNTIFS('เข้าร่วมพิธี+ไม่เข้า'!K:K,4,'เข้าร่วมพิธี+ไม่เข้า'!F:F,B40)</f>
        <v>0</v>
      </c>
      <c r="G40" s="183">
        <f>COUNTIFS('เข้าร่วมพิธี+ไม่เข้า'!K:K,5,'เข้าร่วมพิธี+ไม่เข้า'!F:F,B40)</f>
        <v>0</v>
      </c>
      <c r="H40" s="183">
        <f>COUNTIFS('เข้าร่วมพิธี+ไม่เข้า'!K:K,6,'เข้าร่วมพิธี+ไม่เข้า'!F:F,B40)</f>
        <v>0</v>
      </c>
      <c r="I40" s="184">
        <f>COUNTIFS('เข้าร่วมพิธี+ไม่เข้า'!K:K,7,'เข้าร่วมพิธี+ไม่เข้า'!F:F,B40)</f>
        <v>0</v>
      </c>
      <c r="J40" s="184">
        <f>COUNTIFS('เข้าร่วมพิธี+ไม่เข้า'!K:K,8,'เข้าร่วมพิธี+ไม่เข้า'!F:F,B40)</f>
        <v>0</v>
      </c>
      <c r="K40" s="183">
        <f>COUNTIFS('เข้าร่วมพิธี+ไม่เข้า'!K:K,9,'เข้าร่วมพิธี+ไม่เข้า'!F:F,B40)</f>
        <v>0</v>
      </c>
      <c r="L40" s="175">
        <f>COUNTIFS('เข้าร่วมพิธี+ไม่เข้า'!L:L,10,'เข้าร่วมพิธี+ไม่เข้า'!G:G,B40)</f>
        <v>0</v>
      </c>
      <c r="M40" s="175">
        <f>COUNTIFS('เข้าร่วมพิธี+ไม่เข้า'!K:K,11,'เข้าร่วมพิธี+ไม่เข้า'!F:F,B40)</f>
        <v>0</v>
      </c>
      <c r="N40" s="175">
        <f>COUNTIFS('เข้าร่วมพิธี+ไม่เข้า'!K:K,12,'เข้าร่วมพิธี+ไม่เข้า'!F:F,B40)</f>
        <v>0</v>
      </c>
      <c r="O40" s="175">
        <f>COUNTIFS('เข้าร่วมพิธี+ไม่เข้า'!J:J,13,'เข้าร่วมพิธี+ไม่เข้า'!E:E,B40)</f>
        <v>0</v>
      </c>
      <c r="P40" s="175">
        <f>COUNTIFS('เข้าร่วมพิธี+ไม่เข้า'!K:K,14,'เข้าร่วมพิธี+ไม่เข้า'!F:F,B40)</f>
        <v>0</v>
      </c>
      <c r="Q40" s="190">
        <f t="shared" si="0"/>
        <v>0</v>
      </c>
      <c r="R40" s="133">
        <f t="shared" si="1"/>
        <v>0</v>
      </c>
    </row>
    <row r="41" spans="1:18" s="131" customFormat="1" x14ac:dyDescent="0.55000000000000004">
      <c r="A41" s="130">
        <v>33</v>
      </c>
      <c r="B41" s="132" t="s">
        <v>1639</v>
      </c>
      <c r="C41" s="175">
        <f>COUNTIFS('เข้าร่วมพิธี+ไม่เข้า'!K:K,1,'เข้าร่วมพิธี+ไม่เข้า'!F:F,B41)</f>
        <v>0</v>
      </c>
      <c r="D41" s="183">
        <f>COUNTIFS('เข้าร่วมพิธี+ไม่เข้า'!K:K,2,'เข้าร่วมพิธี+ไม่เข้า'!F:F,B41)</f>
        <v>2</v>
      </c>
      <c r="E41" s="183">
        <f>COUNTIFS('เข้าร่วมพิธี+ไม่เข้า'!K:K,3,'เข้าร่วมพิธี+ไม่เข้า'!F:F,B41)</f>
        <v>2</v>
      </c>
      <c r="F41" s="183">
        <f>COUNTIFS('เข้าร่วมพิธี+ไม่เข้า'!K:K,4,'เข้าร่วมพิธี+ไม่เข้า'!F:F,B41)</f>
        <v>1</v>
      </c>
      <c r="G41" s="183">
        <f>COUNTIFS('เข้าร่วมพิธี+ไม่เข้า'!K:K,5,'เข้าร่วมพิธี+ไม่เข้า'!F:F,B41)</f>
        <v>2</v>
      </c>
      <c r="H41" s="183">
        <f>COUNTIFS('เข้าร่วมพิธี+ไม่เข้า'!K:K,6,'เข้าร่วมพิธี+ไม่เข้า'!F:F,B41)</f>
        <v>4</v>
      </c>
      <c r="I41" s="184">
        <f>COUNTIFS('เข้าร่วมพิธี+ไม่เข้า'!K:K,7,'เข้าร่วมพิธี+ไม่เข้า'!F:F,B41)</f>
        <v>1</v>
      </c>
      <c r="J41" s="184">
        <f>COUNTIFS('เข้าร่วมพิธี+ไม่เข้า'!K:K,8,'เข้าร่วมพิธี+ไม่เข้า'!F:F,B41)</f>
        <v>2</v>
      </c>
      <c r="K41" s="183">
        <f>COUNTIFS('เข้าร่วมพิธี+ไม่เข้า'!K:K,9,'เข้าร่วมพิธี+ไม่เข้า'!F:F,B41)</f>
        <v>0</v>
      </c>
      <c r="L41" s="175">
        <f>COUNTIFS('เข้าร่วมพิธี+ไม่เข้า'!L:L,10,'เข้าร่วมพิธี+ไม่เข้า'!G:G,B41)</f>
        <v>0</v>
      </c>
      <c r="M41" s="175">
        <f>COUNTIFS('เข้าร่วมพิธี+ไม่เข้า'!K:K,11,'เข้าร่วมพิธี+ไม่เข้า'!F:F,B41)</f>
        <v>1</v>
      </c>
      <c r="N41" s="175">
        <f>COUNTIFS('เข้าร่วมพิธี+ไม่เข้า'!K:K,12,'เข้าร่วมพิธี+ไม่เข้า'!F:F,B41)</f>
        <v>0</v>
      </c>
      <c r="O41" s="175">
        <f>COUNTIFS('เข้าร่วมพิธี+ไม่เข้า'!J:J,13,'เข้าร่วมพิธี+ไม่เข้า'!E:E,B41)</f>
        <v>0</v>
      </c>
      <c r="P41" s="175">
        <f>COUNTIFS('เข้าร่วมพิธี+ไม่เข้า'!K:K,14,'เข้าร่วมพิธี+ไม่เข้า'!F:F,B41)</f>
        <v>0</v>
      </c>
      <c r="Q41" s="190">
        <f t="shared" si="0"/>
        <v>15</v>
      </c>
      <c r="R41" s="133">
        <f t="shared" si="1"/>
        <v>12</v>
      </c>
    </row>
    <row r="42" spans="1:18" s="131" customFormat="1" x14ac:dyDescent="0.55000000000000004">
      <c r="A42" s="130">
        <v>34</v>
      </c>
      <c r="B42" s="132" t="s">
        <v>1642</v>
      </c>
      <c r="C42" s="175">
        <f>COUNTIFS('เข้าร่วมพิธี+ไม่เข้า'!K:K,1,'เข้าร่วมพิธี+ไม่เข้า'!F:F,B42)</f>
        <v>0</v>
      </c>
      <c r="D42" s="183">
        <f>COUNTIFS('เข้าร่วมพิธี+ไม่เข้า'!K:K,2,'เข้าร่วมพิธี+ไม่เข้า'!F:F,B42)</f>
        <v>0</v>
      </c>
      <c r="E42" s="183">
        <f>COUNTIFS('เข้าร่วมพิธี+ไม่เข้า'!K:K,3,'เข้าร่วมพิธี+ไม่เข้า'!F:F,B42)</f>
        <v>2</v>
      </c>
      <c r="F42" s="183">
        <f>COUNTIFS('เข้าร่วมพิธี+ไม่เข้า'!K:K,4,'เข้าร่วมพิธี+ไม่เข้า'!F:F,B42)</f>
        <v>1</v>
      </c>
      <c r="G42" s="183">
        <f>COUNTIFS('เข้าร่วมพิธี+ไม่เข้า'!K:K,5,'เข้าร่วมพิธี+ไม่เข้า'!F:F,B42)</f>
        <v>0</v>
      </c>
      <c r="H42" s="183">
        <f>COUNTIFS('เข้าร่วมพิธี+ไม่เข้า'!K:K,6,'เข้าร่วมพิธี+ไม่เข้า'!F:F,B42)</f>
        <v>1</v>
      </c>
      <c r="I42" s="184">
        <f>COUNTIFS('เข้าร่วมพิธี+ไม่เข้า'!K:K,7,'เข้าร่วมพิธี+ไม่เข้า'!F:F,B42)</f>
        <v>0</v>
      </c>
      <c r="J42" s="184">
        <f>COUNTIFS('เข้าร่วมพิธี+ไม่เข้า'!K:K,8,'เข้าร่วมพิธี+ไม่เข้า'!F:F,B42)</f>
        <v>0</v>
      </c>
      <c r="K42" s="183">
        <f>COUNTIFS('เข้าร่วมพิธี+ไม่เข้า'!K:K,9,'เข้าร่วมพิธี+ไม่เข้า'!F:F,B42)</f>
        <v>0</v>
      </c>
      <c r="L42" s="175">
        <f>COUNTIFS('เข้าร่วมพิธี+ไม่เข้า'!L:L,10,'เข้าร่วมพิธี+ไม่เข้า'!G:G,B42)</f>
        <v>0</v>
      </c>
      <c r="M42" s="175">
        <f>COUNTIFS('เข้าร่วมพิธี+ไม่เข้า'!K:K,11,'เข้าร่วมพิธี+ไม่เข้า'!F:F,B42)</f>
        <v>0</v>
      </c>
      <c r="N42" s="175">
        <f>COUNTIFS('เข้าร่วมพิธี+ไม่เข้า'!K:K,12,'เข้าร่วมพิธี+ไม่เข้า'!F:F,B42)</f>
        <v>0</v>
      </c>
      <c r="O42" s="175">
        <f>COUNTIFS('เข้าร่วมพิธี+ไม่เข้า'!J:J,13,'เข้าร่วมพิธี+ไม่เข้า'!E:E,B42)</f>
        <v>0</v>
      </c>
      <c r="P42" s="175">
        <f>COUNTIFS('เข้าร่วมพิธี+ไม่เข้า'!K:K,14,'เข้าร่วมพิธี+ไม่เข้า'!F:F,B42)</f>
        <v>0</v>
      </c>
      <c r="Q42" s="190">
        <f t="shared" si="0"/>
        <v>4</v>
      </c>
      <c r="R42" s="133">
        <f t="shared" si="1"/>
        <v>4</v>
      </c>
    </row>
    <row r="43" spans="1:18" s="131" customFormat="1" x14ac:dyDescent="0.55000000000000004">
      <c r="A43" s="130">
        <v>35</v>
      </c>
      <c r="B43" s="132" t="s">
        <v>1645</v>
      </c>
      <c r="C43" s="175">
        <f>COUNTIFS('เข้าร่วมพิธี+ไม่เข้า'!K:K,1,'เข้าร่วมพิธี+ไม่เข้า'!F:F,B43)</f>
        <v>0</v>
      </c>
      <c r="D43" s="183">
        <f>COUNTIFS('เข้าร่วมพิธี+ไม่เข้า'!K:K,2,'เข้าร่วมพิธี+ไม่เข้า'!F:F,B43)</f>
        <v>0</v>
      </c>
      <c r="E43" s="183">
        <f>COUNTIFS('เข้าร่วมพิธี+ไม่เข้า'!K:K,3,'เข้าร่วมพิธี+ไม่เข้า'!F:F,B43)</f>
        <v>0</v>
      </c>
      <c r="F43" s="183">
        <f>COUNTIFS('เข้าร่วมพิธี+ไม่เข้า'!K:K,4,'เข้าร่วมพิธี+ไม่เข้า'!F:F,B43)</f>
        <v>1</v>
      </c>
      <c r="G43" s="183">
        <f>COUNTIFS('เข้าร่วมพิธี+ไม่เข้า'!K:K,5,'เข้าร่วมพิธี+ไม่เข้า'!F:F,B43)</f>
        <v>0</v>
      </c>
      <c r="H43" s="183">
        <f>COUNTIFS('เข้าร่วมพิธี+ไม่เข้า'!K:K,6,'เข้าร่วมพิธี+ไม่เข้า'!F:F,B43)</f>
        <v>1</v>
      </c>
      <c r="I43" s="184">
        <f>COUNTIFS('เข้าร่วมพิธี+ไม่เข้า'!K:K,7,'เข้าร่วมพิธี+ไม่เข้า'!F:F,B43)</f>
        <v>2</v>
      </c>
      <c r="J43" s="184">
        <f>COUNTIFS('เข้าร่วมพิธี+ไม่เข้า'!K:K,8,'เข้าร่วมพิธี+ไม่เข้า'!F:F,B43)</f>
        <v>1</v>
      </c>
      <c r="K43" s="183">
        <f>COUNTIFS('เข้าร่วมพิธี+ไม่เข้า'!K:K,9,'เข้าร่วมพิธี+ไม่เข้า'!F:F,B43)</f>
        <v>0</v>
      </c>
      <c r="L43" s="175">
        <f>COUNTIFS('เข้าร่วมพิธี+ไม่เข้า'!L:L,10,'เข้าร่วมพิธี+ไม่เข้า'!G:G,B43)</f>
        <v>0</v>
      </c>
      <c r="M43" s="175">
        <f>COUNTIFS('เข้าร่วมพิธี+ไม่เข้า'!K:K,11,'เข้าร่วมพิธี+ไม่เข้า'!F:F,B43)</f>
        <v>0</v>
      </c>
      <c r="N43" s="175">
        <f>COUNTIFS('เข้าร่วมพิธี+ไม่เข้า'!K:K,12,'เข้าร่วมพิธี+ไม่เข้า'!F:F,B43)</f>
        <v>0</v>
      </c>
      <c r="O43" s="175">
        <f>COUNTIFS('เข้าร่วมพิธี+ไม่เข้า'!J:J,13,'เข้าร่วมพิธี+ไม่เข้า'!E:E,B43)</f>
        <v>0</v>
      </c>
      <c r="P43" s="175">
        <f>COUNTIFS('เข้าร่วมพิธี+ไม่เข้า'!K:K,14,'เข้าร่วมพิธี+ไม่เข้า'!F:F,B43)</f>
        <v>0</v>
      </c>
      <c r="Q43" s="190">
        <f t="shared" si="0"/>
        <v>5</v>
      </c>
      <c r="R43" s="133">
        <f t="shared" si="1"/>
        <v>2</v>
      </c>
    </row>
    <row r="44" spans="1:18" s="113" customFormat="1" ht="24.75" thickBot="1" x14ac:dyDescent="0.6">
      <c r="A44" s="119"/>
      <c r="B44" s="120" t="s">
        <v>1884</v>
      </c>
      <c r="C44" s="177">
        <f t="shared" ref="C44:Q44" si="17">SUM(C33:C43)</f>
        <v>4</v>
      </c>
      <c r="D44" s="177">
        <f t="shared" si="17"/>
        <v>6</v>
      </c>
      <c r="E44" s="177">
        <f t="shared" si="17"/>
        <v>8</v>
      </c>
      <c r="F44" s="177">
        <f t="shared" si="17"/>
        <v>9</v>
      </c>
      <c r="G44" s="200">
        <f t="shared" si="17"/>
        <v>12</v>
      </c>
      <c r="H44" s="200">
        <f t="shared" si="17"/>
        <v>24</v>
      </c>
      <c r="I44" s="178">
        <f t="shared" si="17"/>
        <v>4</v>
      </c>
      <c r="J44" s="178">
        <f t="shared" si="17"/>
        <v>8</v>
      </c>
      <c r="K44" s="177">
        <f t="shared" si="17"/>
        <v>0</v>
      </c>
      <c r="L44" s="177">
        <f t="shared" si="17"/>
        <v>0</v>
      </c>
      <c r="M44" s="177">
        <f t="shared" si="17"/>
        <v>1</v>
      </c>
      <c r="N44" s="177">
        <f t="shared" si="17"/>
        <v>0</v>
      </c>
      <c r="O44" s="177">
        <f t="shared" si="17"/>
        <v>0</v>
      </c>
      <c r="P44" s="177">
        <f t="shared" si="17"/>
        <v>0</v>
      </c>
      <c r="Q44" s="177">
        <f t="shared" si="17"/>
        <v>76</v>
      </c>
      <c r="R44" s="133">
        <f t="shared" si="1"/>
        <v>64</v>
      </c>
    </row>
    <row r="45" spans="1:18" ht="24.75" thickTop="1" x14ac:dyDescent="0.55000000000000004">
      <c r="A45" s="114">
        <v>36</v>
      </c>
      <c r="B45" s="115" t="s">
        <v>1648</v>
      </c>
      <c r="C45" s="175">
        <f>COUNTIFS('เข้าร่วมพิธี+ไม่เข้า'!K:K,1,'เข้าร่วมพิธี+ไม่เข้า'!F:F,B45)</f>
        <v>2</v>
      </c>
      <c r="D45" s="179">
        <f>COUNTIFS('เข้าร่วมพิธี+ไม่เข้า'!K:K,2,'เข้าร่วมพิธี+ไม่เข้า'!F:F,B45)</f>
        <v>2</v>
      </c>
      <c r="E45" s="179">
        <f>COUNTIFS('เข้าร่วมพิธี+ไม่เข้า'!K:K,3,'เข้าร่วมพิธี+ไม่เข้า'!F:F,B45)</f>
        <v>1</v>
      </c>
      <c r="F45" s="179">
        <f>COUNTIFS('เข้าร่วมพิธี+ไม่เข้า'!K:K,4,'เข้าร่วมพิธี+ไม่เข้า'!F:F,B45)</f>
        <v>4</v>
      </c>
      <c r="G45" s="179">
        <f>COUNTIFS('เข้าร่วมพิธี+ไม่เข้า'!K:K,5,'เข้าร่วมพิธี+ไม่เข้า'!F:F,B45)</f>
        <v>3</v>
      </c>
      <c r="H45" s="179">
        <f>COUNTIFS('เข้าร่วมพิธี+ไม่เข้า'!K:K,6,'เข้าร่วมพิธี+ไม่เข้า'!F:F,B45)</f>
        <v>6</v>
      </c>
      <c r="I45" s="180">
        <f>COUNTIFS('เข้าร่วมพิธี+ไม่เข้า'!K:K,7,'เข้าร่วมพิธี+ไม่เข้า'!F:F,B45)</f>
        <v>0</v>
      </c>
      <c r="J45" s="180">
        <f>COUNTIFS('เข้าร่วมพิธี+ไม่เข้า'!K:K,8,'เข้าร่วมพิธี+ไม่เข้า'!F:F,B45)</f>
        <v>9</v>
      </c>
      <c r="K45" s="179">
        <f>COUNTIFS('เข้าร่วมพิธี+ไม่เข้า'!K:K,9,'เข้าร่วมพิธี+ไม่เข้า'!F:F,B45)</f>
        <v>0</v>
      </c>
      <c r="L45" s="179">
        <f>COUNTIFS('เข้าร่วมพิธี+ไม่เข้า'!L:L,10,'เข้าร่วมพิธี+ไม่เข้า'!G:G,B45)</f>
        <v>0</v>
      </c>
      <c r="M45" s="179">
        <f>COUNTIFS('เข้าร่วมพิธี+ไม่เข้า'!K:K,11,'เข้าร่วมพิธี+ไม่เข้า'!F:F,B45)</f>
        <v>0</v>
      </c>
      <c r="N45" s="179">
        <f>COUNTIFS('เข้าร่วมพิธี+ไม่เข้า'!K:K,12,'เข้าร่วมพิธี+ไม่เข้า'!F:F,B45)</f>
        <v>0</v>
      </c>
      <c r="O45" s="179">
        <f>COUNTIFS('เข้าร่วมพิธี+ไม่เข้า'!J:J,13,'เข้าร่วมพิธี+ไม่เข้า'!E:E,B45)</f>
        <v>0</v>
      </c>
      <c r="P45" s="179">
        <f>COUNTIFS('เข้าร่วมพิธี+ไม่เข้า'!K:K,14,'เข้าร่วมพิธี+ไม่เข้า'!F:F,B45)</f>
        <v>0</v>
      </c>
      <c r="Q45" s="187">
        <f t="shared" si="0"/>
        <v>27</v>
      </c>
      <c r="R45" s="133">
        <f t="shared" si="1"/>
        <v>18</v>
      </c>
    </row>
    <row r="46" spans="1:18" x14ac:dyDescent="0.55000000000000004">
      <c r="A46" s="23">
        <v>37</v>
      </c>
      <c r="B46" s="111" t="s">
        <v>1651</v>
      </c>
      <c r="C46" s="175">
        <f>COUNTIFS('เข้าร่วมพิธี+ไม่เข้า'!K:K,1,'เข้าร่วมพิธี+ไม่เข้า'!F:F,B46)</f>
        <v>0</v>
      </c>
      <c r="D46" s="175">
        <f>COUNTIFS('เข้าร่วมพิธี+ไม่เข้า'!K:K,2,'เข้าร่วมพิธี+ไม่เข้า'!F:F,B46)</f>
        <v>1</v>
      </c>
      <c r="E46" s="175">
        <f>COUNTIFS('เข้าร่วมพิธี+ไม่เข้า'!K:K,3,'เข้าร่วมพิธี+ไม่เข้า'!F:F,B46)</f>
        <v>0</v>
      </c>
      <c r="F46" s="175">
        <f>COUNTIFS('เข้าร่วมพิธี+ไม่เข้า'!K:K,4,'เข้าร่วมพิธี+ไม่เข้า'!F:F,B46)</f>
        <v>2</v>
      </c>
      <c r="G46" s="175">
        <f>COUNTIFS('เข้าร่วมพิธี+ไม่เข้า'!K:K,5,'เข้าร่วมพิธี+ไม่เข้า'!F:F,B46)</f>
        <v>2</v>
      </c>
      <c r="H46" s="175">
        <f>COUNTIFS('เข้าร่วมพิธี+ไม่เข้า'!K:K,6,'เข้าร่วมพิธี+ไม่เข้า'!F:F,B46)</f>
        <v>6</v>
      </c>
      <c r="I46" s="176">
        <f>COUNTIFS('เข้าร่วมพิธี+ไม่เข้า'!K:K,7,'เข้าร่วมพิธี+ไม่เข้า'!F:F,B46)</f>
        <v>0</v>
      </c>
      <c r="J46" s="176">
        <f>COUNTIFS('เข้าร่วมพิธี+ไม่เข้า'!K:K,8,'เข้าร่วมพิธี+ไม่เข้า'!F:F,B46)</f>
        <v>0</v>
      </c>
      <c r="K46" s="175">
        <f>COUNTIFS('เข้าร่วมพิธี+ไม่เข้า'!K:K,9,'เข้าร่วมพิธี+ไม่เข้า'!F:F,B46)</f>
        <v>0</v>
      </c>
      <c r="L46" s="175">
        <f>COUNTIFS('เข้าร่วมพิธี+ไม่เข้า'!L:L,10,'เข้าร่วมพิธี+ไม่เข้า'!G:G,B46)</f>
        <v>0</v>
      </c>
      <c r="M46" s="175">
        <f>COUNTIFS('เข้าร่วมพิธี+ไม่เข้า'!K:K,11,'เข้าร่วมพิธี+ไม่เข้า'!F:F,B46)</f>
        <v>0</v>
      </c>
      <c r="N46" s="175">
        <f>COUNTIFS('เข้าร่วมพิธี+ไม่เข้า'!K:K,12,'เข้าร่วมพิธี+ไม่เข้า'!F:F,B46)</f>
        <v>0</v>
      </c>
      <c r="O46" s="175">
        <f>COUNTIFS('เข้าร่วมพิธี+ไม่เข้า'!J:J,13,'เข้าร่วมพิธี+ไม่เข้า'!E:E,B46)</f>
        <v>0</v>
      </c>
      <c r="P46" s="175">
        <f>COUNTIFS('เข้าร่วมพิธี+ไม่เข้า'!K:K,14,'เข้าร่วมพิธี+ไม่เข้า'!F:F,B46)</f>
        <v>0</v>
      </c>
      <c r="Q46" s="186">
        <f t="shared" si="0"/>
        <v>11</v>
      </c>
      <c r="R46" s="133">
        <f t="shared" si="1"/>
        <v>11</v>
      </c>
    </row>
    <row r="47" spans="1:18" x14ac:dyDescent="0.55000000000000004">
      <c r="A47" s="23">
        <v>38</v>
      </c>
      <c r="B47" s="111" t="s">
        <v>1654</v>
      </c>
      <c r="C47" s="175">
        <f>COUNTIFS('เข้าร่วมพิธี+ไม่เข้า'!K:K,1,'เข้าร่วมพิธี+ไม่เข้า'!F:F,B47)</f>
        <v>0</v>
      </c>
      <c r="D47" s="175">
        <f>COUNTIFS('เข้าร่วมพิธี+ไม่เข้า'!K:K,2,'เข้าร่วมพิธี+ไม่เข้า'!F:F,B47)</f>
        <v>0</v>
      </c>
      <c r="E47" s="175">
        <f>COUNTIFS('เข้าร่วมพิธี+ไม่เข้า'!K:K,3,'เข้าร่วมพิธี+ไม่เข้า'!F:F,B47)</f>
        <v>0</v>
      </c>
      <c r="F47" s="175">
        <f>COUNTIFS('เข้าร่วมพิธี+ไม่เข้า'!K:K,4,'เข้าร่วมพิธี+ไม่เข้า'!F:F,B47)</f>
        <v>1</v>
      </c>
      <c r="G47" s="175">
        <f>COUNTIFS('เข้าร่วมพิธี+ไม่เข้า'!K:K,5,'เข้าร่วมพิธี+ไม่เข้า'!F:F,B47)</f>
        <v>2</v>
      </c>
      <c r="H47" s="175">
        <f>COUNTIFS('เข้าร่วมพิธี+ไม่เข้า'!K:K,6,'เข้าร่วมพิธี+ไม่เข้า'!F:F,B47)</f>
        <v>3</v>
      </c>
      <c r="I47" s="176">
        <f>COUNTIFS('เข้าร่วมพิธี+ไม่เข้า'!K:K,7,'เข้าร่วมพิธี+ไม่เข้า'!F:F,B47)</f>
        <v>0</v>
      </c>
      <c r="J47" s="176">
        <f>COUNTIFS('เข้าร่วมพิธี+ไม่เข้า'!K:K,8,'เข้าร่วมพิธี+ไม่เข้า'!F:F,B47)</f>
        <v>2</v>
      </c>
      <c r="K47" s="175">
        <f>COUNTIFS('เข้าร่วมพิธี+ไม่เข้า'!K:K,9,'เข้าร่วมพิธี+ไม่เข้า'!F:F,B47)</f>
        <v>0</v>
      </c>
      <c r="L47" s="175">
        <f>COUNTIFS('เข้าร่วมพิธี+ไม่เข้า'!L:L,10,'เข้าร่วมพิธี+ไม่เข้า'!G:G,B47)</f>
        <v>0</v>
      </c>
      <c r="M47" s="175">
        <f>COUNTIFS('เข้าร่วมพิธี+ไม่เข้า'!K:K,11,'เข้าร่วมพิธี+ไม่เข้า'!F:F,B47)</f>
        <v>0</v>
      </c>
      <c r="N47" s="175">
        <f>COUNTIFS('เข้าร่วมพิธี+ไม่เข้า'!K:K,12,'เข้าร่วมพิธี+ไม่เข้า'!F:F,B47)</f>
        <v>0</v>
      </c>
      <c r="O47" s="175">
        <f>COUNTIFS('เข้าร่วมพิธี+ไม่เข้า'!J:J,13,'เข้าร่วมพิธี+ไม่เข้า'!E:E,B47)</f>
        <v>0</v>
      </c>
      <c r="P47" s="175">
        <f>COUNTIFS('เข้าร่วมพิธี+ไม่เข้า'!K:K,14,'เข้าร่วมพิธี+ไม่เข้า'!F:F,B47)</f>
        <v>0</v>
      </c>
      <c r="Q47" s="186">
        <f t="shared" si="0"/>
        <v>8</v>
      </c>
      <c r="R47" s="133">
        <f t="shared" si="1"/>
        <v>6</v>
      </c>
    </row>
    <row r="48" spans="1:18" x14ac:dyDescent="0.55000000000000004">
      <c r="A48" s="23">
        <v>39</v>
      </c>
      <c r="B48" s="111" t="s">
        <v>1657</v>
      </c>
      <c r="C48" s="175">
        <f>COUNTIFS('เข้าร่วมพิธี+ไม่เข้า'!K:K,1,'เข้าร่วมพิธี+ไม่เข้า'!F:F,B48)</f>
        <v>0</v>
      </c>
      <c r="D48" s="175">
        <f>COUNTIFS('เข้าร่วมพิธี+ไม่เข้า'!K:K,2,'เข้าร่วมพิธี+ไม่เข้า'!F:F,B48)</f>
        <v>0</v>
      </c>
      <c r="E48" s="175">
        <f>COUNTIFS('เข้าร่วมพิธี+ไม่เข้า'!K:K,3,'เข้าร่วมพิธี+ไม่เข้า'!F:F,B48)</f>
        <v>0</v>
      </c>
      <c r="F48" s="175">
        <f>COUNTIFS('เข้าร่วมพิธี+ไม่เข้า'!K:K,4,'เข้าร่วมพิธี+ไม่เข้า'!F:F,B48)</f>
        <v>0</v>
      </c>
      <c r="G48" s="175">
        <f>COUNTIFS('เข้าร่วมพิธี+ไม่เข้า'!K:K,5,'เข้าร่วมพิธี+ไม่เข้า'!F:F,B48)</f>
        <v>1</v>
      </c>
      <c r="H48" s="175">
        <f>COUNTIFS('เข้าร่วมพิธี+ไม่เข้า'!K:K,6,'เข้าร่วมพิธี+ไม่เข้า'!F:F,B48)</f>
        <v>3</v>
      </c>
      <c r="I48" s="176">
        <f>COUNTIFS('เข้าร่วมพิธี+ไม่เข้า'!K:K,7,'เข้าร่วมพิธี+ไม่เข้า'!F:F,B48)</f>
        <v>0</v>
      </c>
      <c r="J48" s="176">
        <f>COUNTIFS('เข้าร่วมพิธี+ไม่เข้า'!K:K,8,'เข้าร่วมพิธี+ไม่เข้า'!F:F,B48)</f>
        <v>1</v>
      </c>
      <c r="K48" s="175">
        <f>COUNTIFS('เข้าร่วมพิธี+ไม่เข้า'!K:K,9,'เข้าร่วมพิธี+ไม่เข้า'!F:F,B48)</f>
        <v>0</v>
      </c>
      <c r="L48" s="175">
        <f>COUNTIFS('เข้าร่วมพิธี+ไม่เข้า'!L:L,10,'เข้าร่วมพิธี+ไม่เข้า'!G:G,B48)</f>
        <v>0</v>
      </c>
      <c r="M48" s="175">
        <f>COUNTIFS('เข้าร่วมพิธี+ไม่เข้า'!K:K,11,'เข้าร่วมพิธี+ไม่เข้า'!F:F,B48)</f>
        <v>0</v>
      </c>
      <c r="N48" s="175">
        <f>COUNTIFS('เข้าร่วมพิธี+ไม่เข้า'!K:K,12,'เข้าร่วมพิธี+ไม่เข้า'!F:F,B48)</f>
        <v>0</v>
      </c>
      <c r="O48" s="175">
        <f>COUNTIFS('เข้าร่วมพิธี+ไม่เข้า'!J:J,13,'เข้าร่วมพิธี+ไม่เข้า'!E:E,B48)</f>
        <v>0</v>
      </c>
      <c r="P48" s="175">
        <f>COUNTIFS('เข้าร่วมพิธี+ไม่เข้า'!K:K,14,'เข้าร่วมพิธี+ไม่เข้า'!F:F,B48)</f>
        <v>0</v>
      </c>
      <c r="Q48" s="186">
        <f t="shared" si="0"/>
        <v>5</v>
      </c>
      <c r="R48" s="133">
        <f t="shared" si="1"/>
        <v>4</v>
      </c>
    </row>
    <row r="49" spans="1:18" x14ac:dyDescent="0.55000000000000004">
      <c r="A49" s="23">
        <v>40</v>
      </c>
      <c r="B49" s="111" t="s">
        <v>1660</v>
      </c>
      <c r="C49" s="175">
        <f>COUNTIFS('เข้าร่วมพิธี+ไม่เข้า'!K:K,1,'เข้าร่วมพิธี+ไม่เข้า'!F:F,B49)</f>
        <v>2</v>
      </c>
      <c r="D49" s="175">
        <f>COUNTIFS('เข้าร่วมพิธี+ไม่เข้า'!K:K,2,'เข้าร่วมพิธี+ไม่เข้า'!F:F,B49)</f>
        <v>1</v>
      </c>
      <c r="E49" s="175">
        <f>COUNTIFS('เข้าร่วมพิธี+ไม่เข้า'!K:K,3,'เข้าร่วมพิธี+ไม่เข้า'!F:F,B49)</f>
        <v>0</v>
      </c>
      <c r="F49" s="175">
        <f>COUNTIFS('เข้าร่วมพิธี+ไม่เข้า'!K:K,4,'เข้าร่วมพิธี+ไม่เข้า'!F:F,B49)</f>
        <v>1</v>
      </c>
      <c r="G49" s="175">
        <f>COUNTIFS('เข้าร่วมพิธี+ไม่เข้า'!K:K,5,'เข้าร่วมพิธี+ไม่เข้า'!F:F,B49)</f>
        <v>1</v>
      </c>
      <c r="H49" s="175">
        <f>COUNTIFS('เข้าร่วมพิธี+ไม่เข้า'!K:K,6,'เข้าร่วมพิธี+ไม่เข้า'!F:F,B49)</f>
        <v>4</v>
      </c>
      <c r="I49" s="176">
        <f>COUNTIFS('เข้าร่วมพิธี+ไม่เข้า'!K:K,7,'เข้าร่วมพิธี+ไม่เข้า'!F:F,B49)</f>
        <v>0</v>
      </c>
      <c r="J49" s="176">
        <f>COUNTIFS('เข้าร่วมพิธี+ไม่เข้า'!K:K,8,'เข้าร่วมพิธี+ไม่เข้า'!F:F,B49)</f>
        <v>0</v>
      </c>
      <c r="K49" s="175">
        <f>COUNTIFS('เข้าร่วมพิธี+ไม่เข้า'!K:K,9,'เข้าร่วมพิธี+ไม่เข้า'!F:F,B49)</f>
        <v>0</v>
      </c>
      <c r="L49" s="175">
        <f>COUNTIFS('เข้าร่วมพิธี+ไม่เข้า'!L:L,10,'เข้าร่วมพิธี+ไม่เข้า'!G:G,B49)</f>
        <v>0</v>
      </c>
      <c r="M49" s="175">
        <f>COUNTIFS('เข้าร่วมพิธี+ไม่เข้า'!K:K,11,'เข้าร่วมพิธี+ไม่เข้า'!F:F,B49)</f>
        <v>0</v>
      </c>
      <c r="N49" s="175">
        <f>COUNTIFS('เข้าร่วมพิธี+ไม่เข้า'!K:K,12,'เข้าร่วมพิธี+ไม่เข้า'!F:F,B49)</f>
        <v>0</v>
      </c>
      <c r="O49" s="175">
        <f>COUNTIFS('เข้าร่วมพิธี+ไม่เข้า'!J:J,13,'เข้าร่วมพิธี+ไม่เข้า'!E:E,B49)</f>
        <v>0</v>
      </c>
      <c r="P49" s="175">
        <f>COUNTIFS('เข้าร่วมพิธี+ไม่เข้า'!K:K,14,'เข้าร่วมพิธี+ไม่เข้า'!F:F,B49)</f>
        <v>0</v>
      </c>
      <c r="Q49" s="186">
        <f t="shared" si="0"/>
        <v>9</v>
      </c>
      <c r="R49" s="133">
        <f t="shared" si="1"/>
        <v>9</v>
      </c>
    </row>
    <row r="50" spans="1:18" x14ac:dyDescent="0.55000000000000004">
      <c r="A50" s="23">
        <v>41</v>
      </c>
      <c r="B50" s="111" t="s">
        <v>1663</v>
      </c>
      <c r="C50" s="175">
        <f>COUNTIFS('เข้าร่วมพิธี+ไม่เข้า'!K:K,1,'เข้าร่วมพิธี+ไม่เข้า'!F:F,B50)</f>
        <v>0</v>
      </c>
      <c r="D50" s="175">
        <f>COUNTIFS('เข้าร่วมพิธี+ไม่เข้า'!K:K,2,'เข้าร่วมพิธี+ไม่เข้า'!F:F,B50)</f>
        <v>0</v>
      </c>
      <c r="E50" s="175">
        <f>COUNTIFS('เข้าร่วมพิธี+ไม่เข้า'!K:K,3,'เข้าร่วมพิธี+ไม่เข้า'!F:F,B50)</f>
        <v>0</v>
      </c>
      <c r="F50" s="175">
        <f>COUNTIFS('เข้าร่วมพิธี+ไม่เข้า'!K:K,4,'เข้าร่วมพิธี+ไม่เข้า'!F:F,B50)</f>
        <v>0</v>
      </c>
      <c r="G50" s="175">
        <f>COUNTIFS('เข้าร่วมพิธี+ไม่เข้า'!K:K,5,'เข้าร่วมพิธี+ไม่เข้า'!F:F,B50)</f>
        <v>1</v>
      </c>
      <c r="H50" s="175">
        <f>COUNTIFS('เข้าร่วมพิธี+ไม่เข้า'!K:K,6,'เข้าร่วมพิธี+ไม่เข้า'!F:F,B50)</f>
        <v>1</v>
      </c>
      <c r="I50" s="176">
        <f>COUNTIFS('เข้าร่วมพิธี+ไม่เข้า'!K:K,7,'เข้าร่วมพิธี+ไม่เข้า'!F:F,B50)</f>
        <v>0</v>
      </c>
      <c r="J50" s="176">
        <f>COUNTIFS('เข้าร่วมพิธี+ไม่เข้า'!K:K,8,'เข้าร่วมพิธี+ไม่เข้า'!F:F,B50)</f>
        <v>1</v>
      </c>
      <c r="K50" s="175">
        <f>COUNTIFS('เข้าร่วมพิธี+ไม่เข้า'!K:K,9,'เข้าร่วมพิธี+ไม่เข้า'!F:F,B50)</f>
        <v>0</v>
      </c>
      <c r="L50" s="175">
        <f>COUNTIFS('เข้าร่วมพิธี+ไม่เข้า'!L:L,10,'เข้าร่วมพิธี+ไม่เข้า'!G:G,B50)</f>
        <v>0</v>
      </c>
      <c r="M50" s="175">
        <f>COUNTIFS('เข้าร่วมพิธี+ไม่เข้า'!K:K,11,'เข้าร่วมพิธี+ไม่เข้า'!F:F,B50)</f>
        <v>0</v>
      </c>
      <c r="N50" s="175">
        <f>COUNTIFS('เข้าร่วมพิธี+ไม่เข้า'!K:K,12,'เข้าร่วมพิธี+ไม่เข้า'!F:F,B50)</f>
        <v>0</v>
      </c>
      <c r="O50" s="175">
        <f>COUNTIFS('เข้าร่วมพิธี+ไม่เข้า'!J:J,13,'เข้าร่วมพิธี+ไม่เข้า'!E:E,B50)</f>
        <v>0</v>
      </c>
      <c r="P50" s="175">
        <f>COUNTIFS('เข้าร่วมพิธี+ไม่เข้า'!K:K,14,'เข้าร่วมพิธี+ไม่เข้า'!F:F,B50)</f>
        <v>0</v>
      </c>
      <c r="Q50" s="186">
        <f t="shared" si="0"/>
        <v>3</v>
      </c>
      <c r="R50" s="133">
        <f t="shared" si="1"/>
        <v>2</v>
      </c>
    </row>
    <row r="51" spans="1:18" x14ac:dyDescent="0.55000000000000004">
      <c r="A51" s="23">
        <v>42</v>
      </c>
      <c r="B51" s="111" t="s">
        <v>1666</v>
      </c>
      <c r="C51" s="175">
        <f>COUNTIFS('เข้าร่วมพิธี+ไม่เข้า'!K:K,1,'เข้าร่วมพิธี+ไม่เข้า'!F:F,B51)</f>
        <v>2</v>
      </c>
      <c r="D51" s="175">
        <f>COUNTIFS('เข้าร่วมพิธี+ไม่เข้า'!K:K,2,'เข้าร่วมพิธี+ไม่เข้า'!F:F,B51)</f>
        <v>0</v>
      </c>
      <c r="E51" s="175">
        <f>COUNTIFS('เข้าร่วมพิธี+ไม่เข้า'!K:K,3,'เข้าร่วมพิธี+ไม่เข้า'!F:F,B51)</f>
        <v>2</v>
      </c>
      <c r="F51" s="175">
        <f>COUNTIFS('เข้าร่วมพิธี+ไม่เข้า'!K:K,4,'เข้าร่วมพิธี+ไม่เข้า'!F:F,B51)</f>
        <v>3</v>
      </c>
      <c r="G51" s="199">
        <f>COUNTIFS('เข้าร่วมพิธี+ไม่เข้า'!K:K,5,'เข้าร่วมพิธี+ไม่เข้า'!F:F,B51)</f>
        <v>3</v>
      </c>
      <c r="H51" s="175">
        <f>COUNTIFS('เข้าร่วมพิธี+ไม่เข้า'!K:K,6,'เข้าร่วมพิธี+ไม่เข้า'!F:F,B51)</f>
        <v>8</v>
      </c>
      <c r="I51" s="176">
        <f>COUNTIFS('เข้าร่วมพิธี+ไม่เข้า'!K:K,7,'เข้าร่วมพิธี+ไม่เข้า'!F:F,B51)</f>
        <v>3</v>
      </c>
      <c r="J51" s="176">
        <f>COUNTIFS('เข้าร่วมพิธี+ไม่เข้า'!K:K,8,'เข้าร่วมพิธี+ไม่เข้า'!F:F,B51)</f>
        <v>3</v>
      </c>
      <c r="K51" s="175">
        <f>COUNTIFS('เข้าร่วมพิธี+ไม่เข้า'!K:K,9,'เข้าร่วมพิธี+ไม่เข้า'!F:F,B51)</f>
        <v>0</v>
      </c>
      <c r="L51" s="175">
        <f>COUNTIFS('เข้าร่วมพิธี+ไม่เข้า'!L:L,10,'เข้าร่วมพิธี+ไม่เข้า'!G:G,B51)</f>
        <v>0</v>
      </c>
      <c r="M51" s="175">
        <f>COUNTIFS('เข้าร่วมพิธี+ไม่เข้า'!K:K,11,'เข้าร่วมพิธี+ไม่เข้า'!F:F,B51)</f>
        <v>0</v>
      </c>
      <c r="N51" s="175">
        <f>COUNTIFS('เข้าร่วมพิธี+ไม่เข้า'!K:K,12,'เข้าร่วมพิธี+ไม่เข้า'!F:F,B51)</f>
        <v>0</v>
      </c>
      <c r="O51" s="175">
        <f>COUNTIFS('เข้าร่วมพิธี+ไม่เข้า'!J:J,13,'เข้าร่วมพิธี+ไม่เข้า'!E:E,B51)</f>
        <v>0</v>
      </c>
      <c r="P51" s="175">
        <f>COUNTIFS('เข้าร่วมพิธี+ไม่เข้า'!K:K,14,'เข้าร่วมพิธี+ไม่เข้า'!F:F,B51)</f>
        <v>0</v>
      </c>
      <c r="Q51" s="186">
        <f t="shared" si="0"/>
        <v>24</v>
      </c>
      <c r="R51" s="133">
        <f t="shared" si="1"/>
        <v>18</v>
      </c>
    </row>
    <row r="52" spans="1:18" x14ac:dyDescent="0.55000000000000004">
      <c r="A52" s="23">
        <v>43</v>
      </c>
      <c r="B52" s="111" t="s">
        <v>1669</v>
      </c>
      <c r="C52" s="175">
        <f>COUNTIFS('เข้าร่วมพิธี+ไม่เข้า'!K:K,1,'เข้าร่วมพิธี+ไม่เข้า'!F:F,B52)</f>
        <v>0</v>
      </c>
      <c r="D52" s="175">
        <f>COUNTIFS('เข้าร่วมพิธี+ไม่เข้า'!K:K,2,'เข้าร่วมพิธี+ไม่เข้า'!F:F,B52)</f>
        <v>1</v>
      </c>
      <c r="E52" s="175">
        <f>COUNTIFS('เข้าร่วมพิธี+ไม่เข้า'!K:K,3,'เข้าร่วมพิธี+ไม่เข้า'!F:F,B52)</f>
        <v>0</v>
      </c>
      <c r="F52" s="175">
        <f>COUNTIFS('เข้าร่วมพิธี+ไม่เข้า'!K:K,4,'เข้าร่วมพิธี+ไม่เข้า'!F:F,B52)</f>
        <v>1</v>
      </c>
      <c r="G52" s="175">
        <f>COUNTIFS('เข้าร่วมพิธี+ไม่เข้า'!K:K,5,'เข้าร่วมพิธี+ไม่เข้า'!F:F,B52)</f>
        <v>1</v>
      </c>
      <c r="H52" s="175">
        <f>COUNTIFS('เข้าร่วมพิธี+ไม่เข้า'!K:K,6,'เข้าร่วมพิธี+ไม่เข้า'!F:F,B52)</f>
        <v>0</v>
      </c>
      <c r="I52" s="176">
        <f>COUNTIFS('เข้าร่วมพิธี+ไม่เข้า'!K:K,7,'เข้าร่วมพิธี+ไม่เข้า'!F:F,B52)</f>
        <v>0</v>
      </c>
      <c r="J52" s="176">
        <f>COUNTIFS('เข้าร่วมพิธี+ไม่เข้า'!K:K,8,'เข้าร่วมพิธี+ไม่เข้า'!F:F,B52)</f>
        <v>1</v>
      </c>
      <c r="K52" s="175">
        <f>COUNTIFS('เข้าร่วมพิธี+ไม่เข้า'!K:K,9,'เข้าร่วมพิธี+ไม่เข้า'!F:F,B52)</f>
        <v>0</v>
      </c>
      <c r="L52" s="175">
        <f>COUNTIFS('เข้าร่วมพิธี+ไม่เข้า'!L:L,10,'เข้าร่วมพิธี+ไม่เข้า'!G:G,B52)</f>
        <v>0</v>
      </c>
      <c r="M52" s="175">
        <f>COUNTIFS('เข้าร่วมพิธี+ไม่เข้า'!K:K,11,'เข้าร่วมพิธี+ไม่เข้า'!F:F,B52)</f>
        <v>0</v>
      </c>
      <c r="N52" s="175">
        <f>COUNTIFS('เข้าร่วมพิธี+ไม่เข้า'!K:K,12,'เข้าร่วมพิธี+ไม่เข้า'!F:F,B52)</f>
        <v>0</v>
      </c>
      <c r="O52" s="175">
        <f>COUNTIFS('เข้าร่วมพิธี+ไม่เข้า'!J:J,13,'เข้าร่วมพิธี+ไม่เข้า'!E:E,B52)</f>
        <v>0</v>
      </c>
      <c r="P52" s="175">
        <f>COUNTIFS('เข้าร่วมพิธี+ไม่เข้า'!K:K,14,'เข้าร่วมพิธี+ไม่เข้า'!F:F,B52)</f>
        <v>0</v>
      </c>
      <c r="Q52" s="186">
        <f t="shared" si="0"/>
        <v>4</v>
      </c>
      <c r="R52" s="133">
        <f t="shared" si="1"/>
        <v>3</v>
      </c>
    </row>
    <row r="53" spans="1:18" x14ac:dyDescent="0.55000000000000004">
      <c r="A53" s="23">
        <v>44</v>
      </c>
      <c r="B53" s="111" t="s">
        <v>1671</v>
      </c>
      <c r="C53" s="175">
        <f>COUNTIFS('เข้าร่วมพิธี+ไม่เข้า'!K:K,1,'เข้าร่วมพิธี+ไม่เข้า'!F:F,B53)</f>
        <v>0</v>
      </c>
      <c r="D53" s="175">
        <f>COUNTIFS('เข้าร่วมพิธี+ไม่เข้า'!K:K,2,'เข้าร่วมพิธี+ไม่เข้า'!F:F,B53)</f>
        <v>0</v>
      </c>
      <c r="E53" s="175">
        <f>COUNTIFS('เข้าร่วมพิธี+ไม่เข้า'!K:K,3,'เข้าร่วมพิธี+ไม่เข้า'!F:F,B53)</f>
        <v>1</v>
      </c>
      <c r="F53" s="198">
        <f>COUNTIFS('เข้าร่วมพิธี+ไม่เข้า'!K:K,4,'เข้าร่วมพิธี+ไม่เข้า'!F:F,B53)</f>
        <v>1</v>
      </c>
      <c r="G53" s="175">
        <f>COUNTIFS('เข้าร่วมพิธี+ไม่เข้า'!K:K,5,'เข้าร่วมพิธี+ไม่เข้า'!F:F,B53)</f>
        <v>0</v>
      </c>
      <c r="H53" s="175">
        <f>COUNTIFS('เข้าร่วมพิธี+ไม่เข้า'!K:K,6,'เข้าร่วมพิธี+ไม่เข้า'!F:F,B53)</f>
        <v>0</v>
      </c>
      <c r="I53" s="176">
        <f>COUNTIFS('เข้าร่วมพิธี+ไม่เข้า'!K:K,7,'เข้าร่วมพิธี+ไม่เข้า'!F:F,B53)</f>
        <v>0</v>
      </c>
      <c r="J53" s="176">
        <f>COUNTIFS('เข้าร่วมพิธี+ไม่เข้า'!K:K,8,'เข้าร่วมพิธี+ไม่เข้า'!F:F,B53)</f>
        <v>1</v>
      </c>
      <c r="K53" s="175">
        <f>COUNTIFS('เข้าร่วมพิธี+ไม่เข้า'!K:K,9,'เข้าร่วมพิธี+ไม่เข้า'!F:F,B53)</f>
        <v>0</v>
      </c>
      <c r="L53" s="175">
        <f>COUNTIFS('เข้าร่วมพิธี+ไม่เข้า'!L:L,10,'เข้าร่วมพิธี+ไม่เข้า'!G:G,B53)</f>
        <v>0</v>
      </c>
      <c r="M53" s="175">
        <f>COUNTIFS('เข้าร่วมพิธี+ไม่เข้า'!K:K,11,'เข้าร่วมพิธี+ไม่เข้า'!F:F,B53)</f>
        <v>0</v>
      </c>
      <c r="N53" s="175">
        <f>COUNTIFS('เข้าร่วมพิธี+ไม่เข้า'!K:K,12,'เข้าร่วมพิธี+ไม่เข้า'!F:F,B53)</f>
        <v>0</v>
      </c>
      <c r="O53" s="175">
        <f>COUNTIFS('เข้าร่วมพิธี+ไม่เข้า'!J:J,13,'เข้าร่วมพิธี+ไม่เข้า'!E:E,B53)</f>
        <v>0</v>
      </c>
      <c r="P53" s="175">
        <f>COUNTIFS('เข้าร่วมพิธี+ไม่เข้า'!K:K,14,'เข้าร่วมพิธี+ไม่เข้า'!F:F,B53)</f>
        <v>0</v>
      </c>
      <c r="Q53" s="186">
        <f t="shared" si="0"/>
        <v>3</v>
      </c>
      <c r="R53" s="133">
        <f t="shared" si="1"/>
        <v>2</v>
      </c>
    </row>
    <row r="54" spans="1:18" x14ac:dyDescent="0.55000000000000004">
      <c r="A54" s="23">
        <v>45</v>
      </c>
      <c r="B54" s="111" t="s">
        <v>1674</v>
      </c>
      <c r="C54" s="175">
        <f>COUNTIFS('เข้าร่วมพิธี+ไม่เข้า'!K:K,1,'เข้าร่วมพิธี+ไม่เข้า'!F:F,B54)</f>
        <v>2</v>
      </c>
      <c r="D54" s="175">
        <f>COUNTIFS('เข้าร่วมพิธี+ไม่เข้า'!K:K,2,'เข้าร่วมพิธี+ไม่เข้า'!F:F,B54)</f>
        <v>1</v>
      </c>
      <c r="E54" s="175">
        <f>COUNTIFS('เข้าร่วมพิธี+ไม่เข้า'!K:K,3,'เข้าร่วมพิธี+ไม่เข้า'!F:F,B54)</f>
        <v>4</v>
      </c>
      <c r="F54" s="175">
        <f>COUNTIFS('เข้าร่วมพิธี+ไม่เข้า'!K:K,4,'เข้าร่วมพิธี+ไม่เข้า'!F:F,B54)</f>
        <v>4</v>
      </c>
      <c r="G54" s="175">
        <f>COUNTIFS('เข้าร่วมพิธี+ไม่เข้า'!K:K,5,'เข้าร่วมพิธี+ไม่เข้า'!F:F,B54)</f>
        <v>4</v>
      </c>
      <c r="H54" s="175">
        <f>COUNTIFS('เข้าร่วมพิธี+ไม่เข้า'!K:K,6,'เข้าร่วมพิธี+ไม่เข้า'!F:F,B54)</f>
        <v>7</v>
      </c>
      <c r="I54" s="176">
        <f>COUNTIFS('เข้าร่วมพิธี+ไม่เข้า'!K:K,7,'เข้าร่วมพิธี+ไม่เข้า'!F:F,B54)</f>
        <v>3</v>
      </c>
      <c r="J54" s="176">
        <f>COUNTIFS('เข้าร่วมพิธี+ไม่เข้า'!K:K,8,'เข้าร่วมพิธี+ไม่เข้า'!F:F,B54)</f>
        <v>3</v>
      </c>
      <c r="K54" s="175">
        <f>COUNTIFS('เข้าร่วมพิธี+ไม่เข้า'!K:K,9,'เข้าร่วมพิธี+ไม่เข้า'!F:F,B54)</f>
        <v>0</v>
      </c>
      <c r="L54" s="175">
        <f>COUNTIFS('เข้าร่วมพิธี+ไม่เข้า'!L:L,10,'เข้าร่วมพิธี+ไม่เข้า'!G:G,B54)</f>
        <v>0</v>
      </c>
      <c r="M54" s="175">
        <f>COUNTIFS('เข้าร่วมพิธี+ไม่เข้า'!K:K,11,'เข้าร่วมพิธี+ไม่เข้า'!F:F,B54)</f>
        <v>0</v>
      </c>
      <c r="N54" s="175">
        <f>COUNTIFS('เข้าร่วมพิธี+ไม่เข้า'!K:K,12,'เข้าร่วมพิธี+ไม่เข้า'!F:F,B54)</f>
        <v>0</v>
      </c>
      <c r="O54" s="175">
        <f>COUNTIFS('เข้าร่วมพิธี+ไม่เข้า'!J:J,13,'เข้าร่วมพิธี+ไม่เข้า'!E:E,B54)</f>
        <v>0</v>
      </c>
      <c r="P54" s="175">
        <f>COUNTIFS('เข้าร่วมพิธี+ไม่เข้า'!K:K,14,'เข้าร่วมพิธี+ไม่เข้า'!F:F,B54)</f>
        <v>0</v>
      </c>
      <c r="Q54" s="186">
        <f t="shared" si="0"/>
        <v>28</v>
      </c>
      <c r="R54" s="133">
        <f t="shared" si="1"/>
        <v>22</v>
      </c>
    </row>
    <row r="55" spans="1:18" x14ac:dyDescent="0.55000000000000004">
      <c r="A55" s="23">
        <v>46</v>
      </c>
      <c r="B55" s="111" t="s">
        <v>1677</v>
      </c>
      <c r="C55" s="175">
        <f>COUNTIFS('เข้าร่วมพิธี+ไม่เข้า'!K:K,1,'เข้าร่วมพิธี+ไม่เข้า'!F:F,B55)</f>
        <v>0</v>
      </c>
      <c r="D55" s="175">
        <f>COUNTIFS('เข้าร่วมพิธี+ไม่เข้า'!K:K,2,'เข้าร่วมพิธี+ไม่เข้า'!F:F,B55)</f>
        <v>1</v>
      </c>
      <c r="E55" s="175">
        <f>COUNTIFS('เข้าร่วมพิธี+ไม่เข้า'!K:K,3,'เข้าร่วมพิธี+ไม่เข้า'!F:F,B55)</f>
        <v>2</v>
      </c>
      <c r="F55" s="175">
        <f>COUNTIFS('เข้าร่วมพิธี+ไม่เข้า'!K:K,4,'เข้าร่วมพิธี+ไม่เข้า'!F:F,B55)</f>
        <v>1</v>
      </c>
      <c r="G55" s="175">
        <f>COUNTIFS('เข้าร่วมพิธี+ไม่เข้า'!K:K,5,'เข้าร่วมพิธี+ไม่เข้า'!F:F,B55)</f>
        <v>2</v>
      </c>
      <c r="H55" s="175">
        <f>COUNTIFS('เข้าร่วมพิธี+ไม่เข้า'!K:K,6,'เข้าร่วมพิธี+ไม่เข้า'!F:F,B55)</f>
        <v>2</v>
      </c>
      <c r="I55" s="176">
        <f>COUNTIFS('เข้าร่วมพิธี+ไม่เข้า'!K:K,7,'เข้าร่วมพิธี+ไม่เข้า'!F:F,B55)</f>
        <v>1</v>
      </c>
      <c r="J55" s="176">
        <f>COUNTIFS('เข้าร่วมพิธี+ไม่เข้า'!K:K,8,'เข้าร่วมพิธี+ไม่เข้า'!F:F,B55)</f>
        <v>3</v>
      </c>
      <c r="K55" s="175">
        <f>COUNTIFS('เข้าร่วมพิธี+ไม่เข้า'!K:K,9,'เข้าร่วมพิธี+ไม่เข้า'!F:F,B55)</f>
        <v>0</v>
      </c>
      <c r="L55" s="175">
        <f>COUNTIFS('เข้าร่วมพิธี+ไม่เข้า'!L:L,10,'เข้าร่วมพิธี+ไม่เข้า'!G:G,B55)</f>
        <v>0</v>
      </c>
      <c r="M55" s="175">
        <f>COUNTIFS('เข้าร่วมพิธี+ไม่เข้า'!K:K,11,'เข้าร่วมพิธี+ไม่เข้า'!F:F,B55)</f>
        <v>0</v>
      </c>
      <c r="N55" s="175">
        <f>COUNTIFS('เข้าร่วมพิธี+ไม่เข้า'!K:K,12,'เข้าร่วมพิธี+ไม่เข้า'!F:F,B55)</f>
        <v>0</v>
      </c>
      <c r="O55" s="175">
        <f>COUNTIFS('เข้าร่วมพิธี+ไม่เข้า'!J:J,13,'เข้าร่วมพิธี+ไม่เข้า'!E:E,B55)</f>
        <v>0</v>
      </c>
      <c r="P55" s="175">
        <f>COUNTIFS('เข้าร่วมพิธี+ไม่เข้า'!K:K,14,'เข้าร่วมพิธี+ไม่เข้า'!F:F,B55)</f>
        <v>0</v>
      </c>
      <c r="Q55" s="186">
        <f t="shared" si="0"/>
        <v>12</v>
      </c>
      <c r="R55" s="133">
        <f t="shared" si="1"/>
        <v>8</v>
      </c>
    </row>
    <row r="56" spans="1:18" s="113" customFormat="1" ht="24.75" thickBot="1" x14ac:dyDescent="0.6">
      <c r="A56" s="119"/>
      <c r="B56" s="120" t="s">
        <v>1885</v>
      </c>
      <c r="C56" s="177">
        <f t="shared" ref="C56:Q56" si="18">SUM(C45:C55)</f>
        <v>8</v>
      </c>
      <c r="D56" s="177">
        <f t="shared" si="18"/>
        <v>7</v>
      </c>
      <c r="E56" s="177">
        <f t="shared" si="18"/>
        <v>10</v>
      </c>
      <c r="F56" s="200">
        <f t="shared" si="18"/>
        <v>18</v>
      </c>
      <c r="G56" s="177">
        <f t="shared" si="18"/>
        <v>20</v>
      </c>
      <c r="H56" s="177">
        <f t="shared" si="18"/>
        <v>40</v>
      </c>
      <c r="I56" s="178">
        <f t="shared" si="18"/>
        <v>7</v>
      </c>
      <c r="J56" s="178">
        <f t="shared" si="18"/>
        <v>24</v>
      </c>
      <c r="K56" s="177">
        <f t="shared" si="18"/>
        <v>0</v>
      </c>
      <c r="L56" s="177">
        <f t="shared" si="18"/>
        <v>0</v>
      </c>
      <c r="M56" s="177">
        <f t="shared" si="18"/>
        <v>0</v>
      </c>
      <c r="N56" s="177">
        <f t="shared" si="18"/>
        <v>0</v>
      </c>
      <c r="O56" s="177">
        <f t="shared" si="18"/>
        <v>0</v>
      </c>
      <c r="P56" s="177">
        <f t="shared" si="18"/>
        <v>0</v>
      </c>
      <c r="Q56" s="177">
        <f t="shared" si="18"/>
        <v>134</v>
      </c>
      <c r="R56" s="133">
        <f t="shared" si="1"/>
        <v>103</v>
      </c>
    </row>
    <row r="57" spans="1:18" ht="24.75" thickTop="1" x14ac:dyDescent="0.55000000000000004">
      <c r="A57" s="114">
        <v>47</v>
      </c>
      <c r="B57" s="115" t="s">
        <v>1680</v>
      </c>
      <c r="C57" s="175">
        <f>COUNTIFS('เข้าร่วมพิธี+ไม่เข้า'!K:K,1,'เข้าร่วมพิธี+ไม่เข้า'!F:F,B57)</f>
        <v>1</v>
      </c>
      <c r="D57" s="179">
        <f>COUNTIFS('เข้าร่วมพิธี+ไม่เข้า'!K:K,2,'เข้าร่วมพิธี+ไม่เข้า'!F:F,B57)</f>
        <v>2</v>
      </c>
      <c r="E57" s="179">
        <f>COUNTIFS('เข้าร่วมพิธี+ไม่เข้า'!K:K,3,'เข้าร่วมพิธี+ไม่เข้า'!F:F,B57)</f>
        <v>1</v>
      </c>
      <c r="F57" s="179">
        <f>COUNTIFS('เข้าร่วมพิธี+ไม่เข้า'!K:K,4,'เข้าร่วมพิธี+ไม่เข้า'!F:F,B57)</f>
        <v>2</v>
      </c>
      <c r="G57" s="179">
        <f>COUNTIFS('เข้าร่วมพิธี+ไม่เข้า'!K:K,5,'เข้าร่วมพิธี+ไม่เข้า'!F:F,B57)</f>
        <v>5</v>
      </c>
      <c r="H57" s="211">
        <f>COUNTIFS('เข้าร่วมพิธี+ไม่เข้า'!K:K,6,'เข้าร่วมพิธี+ไม่เข้า'!F:F,B57)</f>
        <v>8</v>
      </c>
      <c r="I57" s="180">
        <f>COUNTIFS('เข้าร่วมพิธี+ไม่เข้า'!K:K,7,'เข้าร่วมพิธี+ไม่เข้า'!F:F,B57)</f>
        <v>0</v>
      </c>
      <c r="J57" s="180">
        <f>COUNTIFS('เข้าร่วมพิธี+ไม่เข้า'!K:K,8,'เข้าร่วมพิธี+ไม่เข้า'!F:F,B57)</f>
        <v>4</v>
      </c>
      <c r="K57" s="179">
        <f>COUNTIFS('เข้าร่วมพิธี+ไม่เข้า'!K:K,9,'เข้าร่วมพิธี+ไม่เข้า'!F:F,B57)</f>
        <v>0</v>
      </c>
      <c r="L57" s="179">
        <f>COUNTIFS('เข้าร่วมพิธี+ไม่เข้า'!L:L,10,'เข้าร่วมพิธี+ไม่เข้า'!G:G,B57)</f>
        <v>0</v>
      </c>
      <c r="M57" s="179">
        <f>COUNTIFS('เข้าร่วมพิธี+ไม่เข้า'!K:K,11,'เข้าร่วมพิธี+ไม่เข้า'!F:F,B57)</f>
        <v>0</v>
      </c>
      <c r="N57" s="179">
        <f>COUNTIFS('เข้าร่วมพิธี+ไม่เข้า'!K:K,12,'เข้าร่วมพิธี+ไม่เข้า'!F:F,B57)</f>
        <v>0</v>
      </c>
      <c r="O57" s="179">
        <f>COUNTIFS('เข้าร่วมพิธี+ไม่เข้า'!J:J,13,'เข้าร่วมพิธี+ไม่เข้า'!E:E,B57)</f>
        <v>0</v>
      </c>
      <c r="P57" s="179">
        <f>COUNTIFS('เข้าร่วมพิธี+ไม่เข้า'!K:K,14,'เข้าร่วมพิธี+ไม่เข้า'!F:F,B57)</f>
        <v>0</v>
      </c>
      <c r="Q57" s="187">
        <f>SUM(C57:P57)</f>
        <v>23</v>
      </c>
      <c r="R57" s="133">
        <f t="shared" si="1"/>
        <v>19</v>
      </c>
    </row>
    <row r="58" spans="1:18" x14ac:dyDescent="0.55000000000000004">
      <c r="A58" s="23">
        <v>48</v>
      </c>
      <c r="B58" s="111" t="s">
        <v>1682</v>
      </c>
      <c r="C58" s="175">
        <f>COUNTIFS('เข้าร่วมพิธี+ไม่เข้า'!K:K,1,'เข้าร่วมพิธี+ไม่เข้า'!F:F,B58)</f>
        <v>0</v>
      </c>
      <c r="D58" s="175">
        <f>COUNTIFS('เข้าร่วมพิธี+ไม่เข้า'!K:K,2,'เข้าร่วมพิธี+ไม่เข้า'!F:F,B58)</f>
        <v>1</v>
      </c>
      <c r="E58" s="175">
        <f>COUNTIFS('เข้าร่วมพิธี+ไม่เข้า'!K:K,3,'เข้าร่วมพิธี+ไม่เข้า'!F:F,B58)</f>
        <v>0</v>
      </c>
      <c r="F58" s="175">
        <f>COUNTIFS('เข้าร่วมพิธี+ไม่เข้า'!K:K,4,'เข้าร่วมพิธี+ไม่เข้า'!F:F,B58)</f>
        <v>0</v>
      </c>
      <c r="G58" s="175">
        <f>COUNTIFS('เข้าร่วมพิธี+ไม่เข้า'!K:K,5,'เข้าร่วมพิธี+ไม่เข้า'!F:F,B58)</f>
        <v>0</v>
      </c>
      <c r="H58" s="199">
        <f>COUNTIFS('เข้าร่วมพิธี+ไม่เข้า'!K:K,6,'เข้าร่วมพิธี+ไม่เข้า'!F:F,B58)</f>
        <v>2</v>
      </c>
      <c r="I58" s="176">
        <f>COUNTIFS('เข้าร่วมพิธี+ไม่เข้า'!K:K,7,'เข้าร่วมพิธี+ไม่เข้า'!F:F,B58)</f>
        <v>1</v>
      </c>
      <c r="J58" s="176">
        <f>COUNTIFS('เข้าร่วมพิธี+ไม่เข้า'!K:K,8,'เข้าร่วมพิธี+ไม่เข้า'!F:F,B58)</f>
        <v>1</v>
      </c>
      <c r="K58" s="175">
        <f>COUNTIFS('เข้าร่วมพิธี+ไม่เข้า'!K:K,9,'เข้าร่วมพิธี+ไม่เข้า'!F:F,B58)</f>
        <v>0</v>
      </c>
      <c r="L58" s="175">
        <f>COUNTIFS('เข้าร่วมพิธี+ไม่เข้า'!L:L,10,'เข้าร่วมพิธี+ไม่เข้า'!G:G,B58)</f>
        <v>0</v>
      </c>
      <c r="M58" s="175">
        <f>COUNTIFS('เข้าร่วมพิธี+ไม่เข้า'!K:K,11,'เข้าร่วมพิธี+ไม่เข้า'!F:F,B58)</f>
        <v>0</v>
      </c>
      <c r="N58" s="175">
        <f>COUNTIFS('เข้าร่วมพิธี+ไม่เข้า'!K:K,12,'เข้าร่วมพิธี+ไม่เข้า'!F:F,B58)</f>
        <v>0</v>
      </c>
      <c r="O58" s="175">
        <f>COUNTIFS('เข้าร่วมพิธี+ไม่เข้า'!J:J,13,'เข้าร่วมพิธี+ไม่เข้า'!E:E,B58)</f>
        <v>0</v>
      </c>
      <c r="P58" s="175">
        <f>COUNTIFS('เข้าร่วมพิธี+ไม่เข้า'!K:K,14,'เข้าร่วมพิธี+ไม่เข้า'!F:F,B58)</f>
        <v>0</v>
      </c>
      <c r="Q58" s="186">
        <f t="shared" si="0"/>
        <v>5</v>
      </c>
      <c r="R58" s="133">
        <f t="shared" si="1"/>
        <v>3</v>
      </c>
    </row>
    <row r="59" spans="1:18" x14ac:dyDescent="0.55000000000000004">
      <c r="A59" s="23">
        <v>49</v>
      </c>
      <c r="B59" s="111" t="s">
        <v>1685</v>
      </c>
      <c r="C59" s="175">
        <f>COUNTIFS('เข้าร่วมพิธี+ไม่เข้า'!K:K,1,'เข้าร่วมพิธี+ไม่เข้า'!F:F,B59)</f>
        <v>0</v>
      </c>
      <c r="D59" s="175">
        <f>COUNTIFS('เข้าร่วมพิธี+ไม่เข้า'!K:K,2,'เข้าร่วมพิธี+ไม่เข้า'!F:F,B59)</f>
        <v>1</v>
      </c>
      <c r="E59" s="175">
        <f>COUNTIFS('เข้าร่วมพิธี+ไม่เข้า'!K:K,3,'เข้าร่วมพิธี+ไม่เข้า'!F:F,B59)</f>
        <v>0</v>
      </c>
      <c r="F59" s="175">
        <f>COUNTIFS('เข้าร่วมพิธี+ไม่เข้า'!K:K,4,'เข้าร่วมพิธี+ไม่เข้า'!F:F,B59)</f>
        <v>1</v>
      </c>
      <c r="G59" s="175">
        <f>COUNTIFS('เข้าร่วมพิธี+ไม่เข้า'!K:K,5,'เข้าร่วมพิธี+ไม่เข้า'!F:F,B59)</f>
        <v>2</v>
      </c>
      <c r="H59" s="199">
        <f>COUNTIFS('เข้าร่วมพิธี+ไม่เข้า'!K:K,6,'เข้าร่วมพิธี+ไม่เข้า'!F:F,B59)</f>
        <v>3</v>
      </c>
      <c r="I59" s="176">
        <f>COUNTIFS('เข้าร่วมพิธี+ไม่เข้า'!K:K,7,'เข้าร่วมพิธี+ไม่เข้า'!F:F,B59)</f>
        <v>1</v>
      </c>
      <c r="J59" s="176">
        <f>COUNTIFS('เข้าร่วมพิธี+ไม่เข้า'!K:K,8,'เข้าร่วมพิธี+ไม่เข้า'!F:F,B59)</f>
        <v>0</v>
      </c>
      <c r="K59" s="175">
        <f>COUNTIFS('เข้าร่วมพิธี+ไม่เข้า'!K:K,9,'เข้าร่วมพิธี+ไม่เข้า'!F:F,B59)</f>
        <v>0</v>
      </c>
      <c r="L59" s="175">
        <f>COUNTIFS('เข้าร่วมพิธี+ไม่เข้า'!L:L,10,'เข้าร่วมพิธี+ไม่เข้า'!G:G,B59)</f>
        <v>0</v>
      </c>
      <c r="M59" s="175">
        <f>COUNTIFS('เข้าร่วมพิธี+ไม่เข้า'!K:K,11,'เข้าร่วมพิธี+ไม่เข้า'!F:F,B59)</f>
        <v>0</v>
      </c>
      <c r="N59" s="175">
        <f>COUNTIFS('เข้าร่วมพิธี+ไม่เข้า'!K:K,12,'เข้าร่วมพิธี+ไม่เข้า'!F:F,B59)</f>
        <v>0</v>
      </c>
      <c r="O59" s="175">
        <f>COUNTIFS('เข้าร่วมพิธี+ไม่เข้า'!J:J,13,'เข้าร่วมพิธี+ไม่เข้า'!E:E,B59)</f>
        <v>0</v>
      </c>
      <c r="P59" s="175">
        <f>COUNTIFS('เข้าร่วมพิธี+ไม่เข้า'!K:K,14,'เข้าร่วมพิธี+ไม่เข้า'!F:F,B59)</f>
        <v>0</v>
      </c>
      <c r="Q59" s="186">
        <f t="shared" si="0"/>
        <v>8</v>
      </c>
      <c r="R59" s="133">
        <f t="shared" si="1"/>
        <v>7</v>
      </c>
    </row>
    <row r="60" spans="1:18" x14ac:dyDescent="0.55000000000000004">
      <c r="A60" s="23">
        <v>50</v>
      </c>
      <c r="B60" s="111" t="s">
        <v>1688</v>
      </c>
      <c r="C60" s="175">
        <f>COUNTIFS('เข้าร่วมพิธี+ไม่เข้า'!K:K,1,'เข้าร่วมพิธี+ไม่เข้า'!F:F,B60)</f>
        <v>0</v>
      </c>
      <c r="D60" s="175">
        <f>COUNTIFS('เข้าร่วมพิธี+ไม่เข้า'!K:K,2,'เข้าร่วมพิธี+ไม่เข้า'!F:F,B60)</f>
        <v>1</v>
      </c>
      <c r="E60" s="175">
        <f>COUNTIFS('เข้าร่วมพิธี+ไม่เข้า'!K:K,3,'เข้าร่วมพิธี+ไม่เข้า'!F:F,B60)</f>
        <v>1</v>
      </c>
      <c r="F60" s="175">
        <f>COUNTIFS('เข้าร่วมพิธี+ไม่เข้า'!K:K,4,'เข้าร่วมพิธี+ไม่เข้า'!F:F,B60)</f>
        <v>1</v>
      </c>
      <c r="G60" s="175">
        <f>COUNTIFS('เข้าร่วมพิธี+ไม่เข้า'!K:K,5,'เข้าร่วมพิธี+ไม่เข้า'!F:F,B60)</f>
        <v>1</v>
      </c>
      <c r="H60" s="199">
        <f>COUNTIFS('เข้าร่วมพิธี+ไม่เข้า'!K:K,6,'เข้าร่วมพิธี+ไม่เข้า'!F:F,B60)</f>
        <v>5</v>
      </c>
      <c r="I60" s="176">
        <f>COUNTIFS('เข้าร่วมพิธี+ไม่เข้า'!K:K,7,'เข้าร่วมพิธี+ไม่เข้า'!F:F,B60)</f>
        <v>1</v>
      </c>
      <c r="J60" s="176">
        <f>COUNTIFS('เข้าร่วมพิธี+ไม่เข้า'!K:K,8,'เข้าร่วมพิธี+ไม่เข้า'!F:F,B60)</f>
        <v>2</v>
      </c>
      <c r="K60" s="175">
        <f>COUNTIFS('เข้าร่วมพิธี+ไม่เข้า'!K:K,9,'เข้าร่วมพิธี+ไม่เข้า'!F:F,B60)</f>
        <v>0</v>
      </c>
      <c r="L60" s="175">
        <f>COUNTIFS('เข้าร่วมพิธี+ไม่เข้า'!L:L,10,'เข้าร่วมพิธี+ไม่เข้า'!G:G,B60)</f>
        <v>0</v>
      </c>
      <c r="M60" s="175">
        <f>COUNTIFS('เข้าร่วมพิธี+ไม่เข้า'!K:K,11,'เข้าร่วมพิธี+ไม่เข้า'!F:F,B60)</f>
        <v>0</v>
      </c>
      <c r="N60" s="175">
        <f>COUNTIFS('เข้าร่วมพิธี+ไม่เข้า'!K:K,12,'เข้าร่วมพิธี+ไม่เข้า'!F:F,B60)</f>
        <v>0</v>
      </c>
      <c r="O60" s="175">
        <f>COUNTIFS('เข้าร่วมพิธี+ไม่เข้า'!J:J,13,'เข้าร่วมพิธี+ไม่เข้า'!E:E,B60)</f>
        <v>0</v>
      </c>
      <c r="P60" s="175">
        <f>COUNTIFS('เข้าร่วมพิธี+ไม่เข้า'!K:K,14,'เข้าร่วมพิธี+ไม่เข้า'!F:F,B60)</f>
        <v>0</v>
      </c>
      <c r="Q60" s="186">
        <f t="shared" si="0"/>
        <v>12</v>
      </c>
      <c r="R60" s="133">
        <f t="shared" si="1"/>
        <v>9</v>
      </c>
    </row>
    <row r="61" spans="1:18" x14ac:dyDescent="0.55000000000000004">
      <c r="A61" s="23">
        <v>51</v>
      </c>
      <c r="B61" s="111" t="s">
        <v>1690</v>
      </c>
      <c r="C61" s="175">
        <f>COUNTIFS('เข้าร่วมพิธี+ไม่เข้า'!K:K,1,'เข้าร่วมพิธี+ไม่เข้า'!F:F,B61)</f>
        <v>1</v>
      </c>
      <c r="D61" s="175">
        <f>COUNTIFS('เข้าร่วมพิธี+ไม่เข้า'!K:K,2,'เข้าร่วมพิธี+ไม่เข้า'!F:F,B61)</f>
        <v>0</v>
      </c>
      <c r="E61" s="175">
        <f>COUNTIFS('เข้าร่วมพิธี+ไม่เข้า'!K:K,3,'เข้าร่วมพิธี+ไม่เข้า'!F:F,B61)</f>
        <v>0</v>
      </c>
      <c r="F61" s="175">
        <f>COUNTIFS('เข้าร่วมพิธี+ไม่เข้า'!K:K,4,'เข้าร่วมพิธี+ไม่เข้า'!F:F,B61)</f>
        <v>0</v>
      </c>
      <c r="G61" s="175">
        <f>COUNTIFS('เข้าร่วมพิธี+ไม่เข้า'!K:K,5,'เข้าร่วมพิธี+ไม่เข้า'!F:F,B61)</f>
        <v>2</v>
      </c>
      <c r="H61" s="199">
        <f>COUNTIFS('เข้าร่วมพิธี+ไม่เข้า'!K:K,6,'เข้าร่วมพิธี+ไม่เข้า'!F:F,B61)</f>
        <v>7</v>
      </c>
      <c r="I61" s="176">
        <f>COUNTIFS('เข้าร่วมพิธี+ไม่เข้า'!K:K,7,'เข้าร่วมพิธี+ไม่เข้า'!F:F,B61)</f>
        <v>2</v>
      </c>
      <c r="J61" s="176">
        <f>COUNTIFS('เข้าร่วมพิธี+ไม่เข้า'!K:K,8,'เข้าร่วมพิธี+ไม่เข้า'!F:F,B61)</f>
        <v>5</v>
      </c>
      <c r="K61" s="175">
        <f>COUNTIFS('เข้าร่วมพิธี+ไม่เข้า'!K:K,9,'เข้าร่วมพิธี+ไม่เข้า'!F:F,B61)</f>
        <v>0</v>
      </c>
      <c r="L61" s="175">
        <f>COUNTIFS('เข้าร่วมพิธี+ไม่เข้า'!L:L,10,'เข้าร่วมพิธี+ไม่เข้า'!G:G,B61)</f>
        <v>0</v>
      </c>
      <c r="M61" s="175">
        <f>COUNTIFS('เข้าร่วมพิธี+ไม่เข้า'!K:K,11,'เข้าร่วมพิธี+ไม่เข้า'!F:F,B61)</f>
        <v>0</v>
      </c>
      <c r="N61" s="175">
        <f>COUNTIFS('เข้าร่วมพิธี+ไม่เข้า'!K:K,12,'เข้าร่วมพิธี+ไม่เข้า'!F:F,B61)</f>
        <v>0</v>
      </c>
      <c r="O61" s="175">
        <f>COUNTIFS('เข้าร่วมพิธี+ไม่เข้า'!J:J,13,'เข้าร่วมพิธี+ไม่เข้า'!E:E,B61)</f>
        <v>0</v>
      </c>
      <c r="P61" s="175">
        <f>COUNTIFS('เข้าร่วมพิธี+ไม่เข้า'!K:K,14,'เข้าร่วมพิธี+ไม่เข้า'!F:F,B61)</f>
        <v>0</v>
      </c>
      <c r="Q61" s="186">
        <f t="shared" si="0"/>
        <v>17</v>
      </c>
      <c r="R61" s="133">
        <f t="shared" si="1"/>
        <v>10</v>
      </c>
    </row>
    <row r="62" spans="1:18" x14ac:dyDescent="0.55000000000000004">
      <c r="A62" s="23">
        <v>52</v>
      </c>
      <c r="B62" s="111" t="s">
        <v>1693</v>
      </c>
      <c r="C62" s="175">
        <f>COUNTIFS('เข้าร่วมพิธี+ไม่เข้า'!K:K,1,'เข้าร่วมพิธี+ไม่เข้า'!F:F,B62)</f>
        <v>1</v>
      </c>
      <c r="D62" s="175">
        <f>COUNTIFS('เข้าร่วมพิธี+ไม่เข้า'!K:K,2,'เข้าร่วมพิธี+ไม่เข้า'!F:F,B62)</f>
        <v>1</v>
      </c>
      <c r="E62" s="175">
        <f>COUNTIFS('เข้าร่วมพิธี+ไม่เข้า'!K:K,3,'เข้าร่วมพิธี+ไม่เข้า'!F:F,B62)</f>
        <v>1</v>
      </c>
      <c r="F62" s="175">
        <f>COUNTIFS('เข้าร่วมพิธี+ไม่เข้า'!K:K,4,'เข้าร่วมพิธี+ไม่เข้า'!F:F,B62)</f>
        <v>4</v>
      </c>
      <c r="G62" s="175">
        <f>COUNTIFS('เข้าร่วมพิธี+ไม่เข้า'!K:K,5,'เข้าร่วมพิธี+ไม่เข้า'!F:F,B62)</f>
        <v>4</v>
      </c>
      <c r="H62" s="199">
        <f>COUNTIFS('เข้าร่วมพิธี+ไม่เข้า'!K:K,6,'เข้าร่วมพิธี+ไม่เข้า'!F:F,B62)</f>
        <v>7</v>
      </c>
      <c r="I62" s="176">
        <f>COUNTIFS('เข้าร่วมพิธี+ไม่เข้า'!K:K,7,'เข้าร่วมพิธี+ไม่เข้า'!F:F,B62)</f>
        <v>0</v>
      </c>
      <c r="J62" s="176">
        <f>COUNTIFS('เข้าร่วมพิธี+ไม่เข้า'!K:K,8,'เข้าร่วมพิธี+ไม่เข้า'!F:F,B62)</f>
        <v>10</v>
      </c>
      <c r="K62" s="175">
        <f>COUNTIFS('เข้าร่วมพิธี+ไม่เข้า'!K:K,9,'เข้าร่วมพิธี+ไม่เข้า'!F:F,B62)</f>
        <v>0</v>
      </c>
      <c r="L62" s="175">
        <f>COUNTIFS('เข้าร่วมพิธี+ไม่เข้า'!L:L,10,'เข้าร่วมพิธี+ไม่เข้า'!G:G,B62)</f>
        <v>0</v>
      </c>
      <c r="M62" s="175">
        <f>COUNTIFS('เข้าร่วมพิธี+ไม่เข้า'!K:K,11,'เข้าร่วมพิธี+ไม่เข้า'!F:F,B62)</f>
        <v>1</v>
      </c>
      <c r="N62" s="175">
        <f>COUNTIFS('เข้าร่วมพิธี+ไม่เข้า'!K:K,12,'เข้าร่วมพิธี+ไม่เข้า'!F:F,B62)</f>
        <v>0</v>
      </c>
      <c r="O62" s="175">
        <f>COUNTIFS('เข้าร่วมพิธี+ไม่เข้า'!J:J,13,'เข้าร่วมพิธี+ไม่เข้า'!E:E,B62)</f>
        <v>0</v>
      </c>
      <c r="P62" s="175">
        <f>COUNTIFS('เข้าร่วมพิธี+ไม่เข้า'!K:K,14,'เข้าร่วมพิธี+ไม่เข้า'!F:F,B62)</f>
        <v>0</v>
      </c>
      <c r="Q62" s="186">
        <f t="shared" si="0"/>
        <v>29</v>
      </c>
      <c r="R62" s="133">
        <f t="shared" si="1"/>
        <v>19</v>
      </c>
    </row>
    <row r="63" spans="1:18" x14ac:dyDescent="0.55000000000000004">
      <c r="A63" s="23">
        <v>53</v>
      </c>
      <c r="B63" s="111" t="s">
        <v>1696</v>
      </c>
      <c r="C63" s="175">
        <f>COUNTIFS('เข้าร่วมพิธี+ไม่เข้า'!K:K,1,'เข้าร่วมพิธี+ไม่เข้า'!F:F,B63)</f>
        <v>0</v>
      </c>
      <c r="D63" s="175">
        <f>COUNTIFS('เข้าร่วมพิธี+ไม่เข้า'!K:K,2,'เข้าร่วมพิธี+ไม่เข้า'!F:F,B63)</f>
        <v>1</v>
      </c>
      <c r="E63" s="175">
        <f>COUNTIFS('เข้าร่วมพิธี+ไม่เข้า'!K:K,3,'เข้าร่วมพิธี+ไม่เข้า'!F:F,B63)</f>
        <v>1</v>
      </c>
      <c r="F63" s="175">
        <f>COUNTIFS('เข้าร่วมพิธี+ไม่เข้า'!K:K,4,'เข้าร่วมพิธี+ไม่เข้า'!F:F,B63)</f>
        <v>1</v>
      </c>
      <c r="G63" s="175">
        <f>COUNTIFS('เข้าร่วมพิธี+ไม่เข้า'!K:K,5,'เข้าร่วมพิธี+ไม่เข้า'!F:F,B63)</f>
        <v>2</v>
      </c>
      <c r="H63" s="199">
        <f>COUNTIFS('เข้าร่วมพิธี+ไม่เข้า'!K:K,6,'เข้าร่วมพิธี+ไม่เข้า'!F:F,B63)</f>
        <v>5</v>
      </c>
      <c r="I63" s="176">
        <f>COUNTIFS('เข้าร่วมพิธี+ไม่เข้า'!K:K,7,'เข้าร่วมพิธี+ไม่เข้า'!F:F,B63)</f>
        <v>1</v>
      </c>
      <c r="J63" s="176">
        <f>COUNTIFS('เข้าร่วมพิธี+ไม่เข้า'!K:K,8,'เข้าร่วมพิธี+ไม่เข้า'!F:F,B63)</f>
        <v>3</v>
      </c>
      <c r="K63" s="175">
        <f>COUNTIFS('เข้าร่วมพิธี+ไม่เข้า'!K:K,9,'เข้าร่วมพิธี+ไม่เข้า'!F:F,B63)</f>
        <v>0</v>
      </c>
      <c r="L63" s="175">
        <f>COUNTIFS('เข้าร่วมพิธี+ไม่เข้า'!L:L,10,'เข้าร่วมพิธี+ไม่เข้า'!G:G,B63)</f>
        <v>0</v>
      </c>
      <c r="M63" s="175">
        <f>COUNTIFS('เข้าร่วมพิธี+ไม่เข้า'!K:K,11,'เข้าร่วมพิธี+ไม่เข้า'!F:F,B63)</f>
        <v>0</v>
      </c>
      <c r="N63" s="175">
        <f>COUNTIFS('เข้าร่วมพิธี+ไม่เข้า'!K:K,12,'เข้าร่วมพิธี+ไม่เข้า'!F:F,B63)</f>
        <v>0</v>
      </c>
      <c r="O63" s="175">
        <f>COUNTIFS('เข้าร่วมพิธี+ไม่เข้า'!J:J,13,'เข้าร่วมพิธี+ไม่เข้า'!E:E,B63)</f>
        <v>0</v>
      </c>
      <c r="P63" s="175">
        <f>COUNTIFS('เข้าร่วมพิธี+ไม่เข้า'!K:K,14,'เข้าร่วมพิธี+ไม่เข้า'!F:F,B63)</f>
        <v>0</v>
      </c>
      <c r="Q63" s="186">
        <f t="shared" si="0"/>
        <v>14</v>
      </c>
      <c r="R63" s="133">
        <f t="shared" si="1"/>
        <v>10</v>
      </c>
    </row>
    <row r="64" spans="1:18" x14ac:dyDescent="0.55000000000000004">
      <c r="A64" s="23">
        <v>54</v>
      </c>
      <c r="B64" s="111" t="s">
        <v>1699</v>
      </c>
      <c r="C64" s="175">
        <f>COUNTIFS('เข้าร่วมพิธี+ไม่เข้า'!K:K,1,'เข้าร่วมพิธี+ไม่เข้า'!F:F,B64)</f>
        <v>1</v>
      </c>
      <c r="D64" s="175">
        <f>COUNTIFS('เข้าร่วมพิธี+ไม่เข้า'!K:K,2,'เข้าร่วมพิธี+ไม่เข้า'!F:F,B64)</f>
        <v>0</v>
      </c>
      <c r="E64" s="175">
        <f>COUNTIFS('เข้าร่วมพิธี+ไม่เข้า'!K:K,3,'เข้าร่วมพิธี+ไม่เข้า'!F:F,B64)</f>
        <v>0</v>
      </c>
      <c r="F64" s="175">
        <f>COUNTIFS('เข้าร่วมพิธี+ไม่เข้า'!K:K,4,'เข้าร่วมพิธี+ไม่เข้า'!F:F,B64)</f>
        <v>0</v>
      </c>
      <c r="G64" s="175">
        <f>COUNTIFS('เข้าร่วมพิธี+ไม่เข้า'!K:K,5,'เข้าร่วมพิธี+ไม่เข้า'!F:F,B64)</f>
        <v>0</v>
      </c>
      <c r="H64" s="175">
        <f>COUNTIFS('เข้าร่วมพิธี+ไม่เข้า'!K:K,6,'เข้าร่วมพิธี+ไม่เข้า'!F:F,B64)</f>
        <v>1</v>
      </c>
      <c r="I64" s="176">
        <f>COUNTIFS('เข้าร่วมพิธี+ไม่เข้า'!K:K,7,'เข้าร่วมพิธี+ไม่เข้า'!F:F,B64)</f>
        <v>0</v>
      </c>
      <c r="J64" s="176">
        <f>COUNTIFS('เข้าร่วมพิธี+ไม่เข้า'!K:K,8,'เข้าร่วมพิธี+ไม่เข้า'!F:F,B64)</f>
        <v>0</v>
      </c>
      <c r="K64" s="175">
        <f>COUNTIFS('เข้าร่วมพิธี+ไม่เข้า'!K:K,9,'เข้าร่วมพิธี+ไม่เข้า'!F:F,B64)</f>
        <v>0</v>
      </c>
      <c r="L64" s="175">
        <f>COUNTIFS('เข้าร่วมพิธี+ไม่เข้า'!L:L,10,'เข้าร่วมพิธี+ไม่เข้า'!G:G,B64)</f>
        <v>0</v>
      </c>
      <c r="M64" s="175">
        <f>COUNTIFS('เข้าร่วมพิธี+ไม่เข้า'!K:K,11,'เข้าร่วมพิธี+ไม่เข้า'!F:F,B64)</f>
        <v>0</v>
      </c>
      <c r="N64" s="175">
        <f>COUNTIFS('เข้าร่วมพิธี+ไม่เข้า'!K:K,12,'เข้าร่วมพิธี+ไม่เข้า'!F:F,B64)</f>
        <v>0</v>
      </c>
      <c r="O64" s="175">
        <f>COUNTIFS('เข้าร่วมพิธี+ไม่เข้า'!J:J,13,'เข้าร่วมพิธี+ไม่เข้า'!E:E,B64)</f>
        <v>0</v>
      </c>
      <c r="P64" s="175">
        <f>COUNTIFS('เข้าร่วมพิธี+ไม่เข้า'!K:K,14,'เข้าร่วมพิธี+ไม่เข้า'!F:F,B64)</f>
        <v>0</v>
      </c>
      <c r="Q64" s="186">
        <f t="shared" si="0"/>
        <v>2</v>
      </c>
      <c r="R64" s="133">
        <f t="shared" si="1"/>
        <v>2</v>
      </c>
    </row>
    <row r="65" spans="1:18" x14ac:dyDescent="0.55000000000000004">
      <c r="A65" s="23">
        <v>55</v>
      </c>
      <c r="B65" s="111" t="s">
        <v>1702</v>
      </c>
      <c r="C65" s="175">
        <f>COUNTIFS('เข้าร่วมพิธี+ไม่เข้า'!K:K,1,'เข้าร่วมพิธี+ไม่เข้า'!F:F,B65)</f>
        <v>1</v>
      </c>
      <c r="D65" s="175">
        <f>COUNTIFS('เข้าร่วมพิธี+ไม่เข้า'!K:K,2,'เข้าร่วมพิธี+ไม่เข้า'!F:F,B65)</f>
        <v>1</v>
      </c>
      <c r="E65" s="175">
        <f>COUNTIFS('เข้าร่วมพิธี+ไม่เข้า'!K:K,3,'เข้าร่วมพิธี+ไม่เข้า'!F:F,B65)</f>
        <v>1</v>
      </c>
      <c r="F65" s="175">
        <f>COUNTIFS('เข้าร่วมพิธี+ไม่เข้า'!K:K,4,'เข้าร่วมพิธี+ไม่เข้า'!F:F,B65)</f>
        <v>3</v>
      </c>
      <c r="G65" s="175">
        <f>COUNTIFS('เข้าร่วมพิธี+ไม่เข้า'!K:K,5,'เข้าร่วมพิธี+ไม่เข้า'!F:F,B65)</f>
        <v>6</v>
      </c>
      <c r="H65" s="175">
        <f>COUNTIFS('เข้าร่วมพิธี+ไม่เข้า'!K:K,6,'เข้าร่วมพิธี+ไม่เข้า'!F:F,B65)</f>
        <v>5</v>
      </c>
      <c r="I65" s="176">
        <f>COUNTIFS('เข้าร่วมพิธี+ไม่เข้า'!K:K,7,'เข้าร่วมพิธี+ไม่เข้า'!F:F,B65)</f>
        <v>0</v>
      </c>
      <c r="J65" s="176">
        <f>COUNTIFS('เข้าร่วมพิธี+ไม่เข้า'!K:K,8,'เข้าร่วมพิธี+ไม่เข้า'!F:F,B65)</f>
        <v>5</v>
      </c>
      <c r="K65" s="175">
        <f>COUNTIFS('เข้าร่วมพิธี+ไม่เข้า'!K:K,9,'เข้าร่วมพิธี+ไม่เข้า'!F:F,B65)</f>
        <v>0</v>
      </c>
      <c r="L65" s="175">
        <f>COUNTIFS('เข้าร่วมพิธี+ไม่เข้า'!L:L,10,'เข้าร่วมพิธี+ไม่เข้า'!G:G,B65)</f>
        <v>0</v>
      </c>
      <c r="M65" s="175">
        <f>COUNTIFS('เข้าร่วมพิธี+ไม่เข้า'!K:K,11,'เข้าร่วมพิธี+ไม่เข้า'!F:F,B65)</f>
        <v>0</v>
      </c>
      <c r="N65" s="175">
        <f>COUNTIFS('เข้าร่วมพิธี+ไม่เข้า'!K:K,12,'เข้าร่วมพิธี+ไม่เข้า'!F:F,B65)</f>
        <v>0</v>
      </c>
      <c r="O65" s="175">
        <f>COUNTIFS('เข้าร่วมพิธี+ไม่เข้า'!J:J,13,'เข้าร่วมพิธี+ไม่เข้า'!E:E,B65)</f>
        <v>0</v>
      </c>
      <c r="P65" s="175">
        <f>COUNTIFS('เข้าร่วมพิธี+ไม่เข้า'!K:K,14,'เข้าร่วมพิธี+ไม่เข้า'!F:F,B65)</f>
        <v>0</v>
      </c>
      <c r="Q65" s="186">
        <f t="shared" si="0"/>
        <v>22</v>
      </c>
      <c r="R65" s="133">
        <f t="shared" si="1"/>
        <v>17</v>
      </c>
    </row>
    <row r="66" spans="1:18" x14ac:dyDescent="0.55000000000000004">
      <c r="A66" s="23">
        <v>56</v>
      </c>
      <c r="B66" s="111" t="s">
        <v>1705</v>
      </c>
      <c r="C66" s="175">
        <f>COUNTIFS('เข้าร่วมพิธี+ไม่เข้า'!K:K,1,'เข้าร่วมพิธี+ไม่เข้า'!F:F,B66)</f>
        <v>0</v>
      </c>
      <c r="D66" s="175">
        <f>COUNTIFS('เข้าร่วมพิธี+ไม่เข้า'!K:K,2,'เข้าร่วมพิธี+ไม่เข้า'!F:F,B66)</f>
        <v>1</v>
      </c>
      <c r="E66" s="175">
        <f>COUNTIFS('เข้าร่วมพิธี+ไม่เข้า'!K:K,3,'เข้าร่วมพิธี+ไม่เข้า'!F:F,B66)</f>
        <v>1</v>
      </c>
      <c r="F66" s="175">
        <f>COUNTIFS('เข้าร่วมพิธี+ไม่เข้า'!K:K,4,'เข้าร่วมพิธี+ไม่เข้า'!F:F,B66)</f>
        <v>0</v>
      </c>
      <c r="G66" s="175">
        <f>COUNTIFS('เข้าร่วมพิธี+ไม่เข้า'!K:K,5,'เข้าร่วมพิธี+ไม่เข้า'!F:F,B66)</f>
        <v>2</v>
      </c>
      <c r="H66" s="199">
        <f>COUNTIFS('เข้าร่วมพิธี+ไม่เข้า'!K:K,6,'เข้าร่วมพิธี+ไม่เข้า'!F:F,B66)</f>
        <v>6</v>
      </c>
      <c r="I66" s="176">
        <f>COUNTIFS('เข้าร่วมพิธี+ไม่เข้า'!K:K,7,'เข้าร่วมพิธี+ไม่เข้า'!F:F,B66)</f>
        <v>1</v>
      </c>
      <c r="J66" s="176">
        <f>COUNTIFS('เข้าร่วมพิธี+ไม่เข้า'!K:K,8,'เข้าร่วมพิธี+ไม่เข้า'!F:F,B66)</f>
        <v>0</v>
      </c>
      <c r="K66" s="175">
        <f>COUNTIFS('เข้าร่วมพิธี+ไม่เข้า'!K:K,9,'เข้าร่วมพิธี+ไม่เข้า'!F:F,B66)</f>
        <v>0</v>
      </c>
      <c r="L66" s="175">
        <f>COUNTIFS('เข้าร่วมพิธี+ไม่เข้า'!L:L,10,'เข้าร่วมพิธี+ไม่เข้า'!G:G,B66)</f>
        <v>0</v>
      </c>
      <c r="M66" s="175">
        <f>COUNTIFS('เข้าร่วมพิธี+ไม่เข้า'!K:K,11,'เข้าร่วมพิธี+ไม่เข้า'!F:F,B66)</f>
        <v>0</v>
      </c>
      <c r="N66" s="175">
        <f>COUNTIFS('เข้าร่วมพิธี+ไม่เข้า'!K:K,12,'เข้าร่วมพิธี+ไม่เข้า'!F:F,B66)</f>
        <v>0</v>
      </c>
      <c r="O66" s="175">
        <f>COUNTIFS('เข้าร่วมพิธี+ไม่เข้า'!J:J,13,'เข้าร่วมพิธี+ไม่เข้า'!E:E,B66)</f>
        <v>0</v>
      </c>
      <c r="P66" s="175">
        <f>COUNTIFS('เข้าร่วมพิธี+ไม่เข้า'!K:K,14,'เข้าร่วมพิธี+ไม่เข้า'!F:F,B66)</f>
        <v>0</v>
      </c>
      <c r="Q66" s="186">
        <f t="shared" si="0"/>
        <v>11</v>
      </c>
      <c r="R66" s="133">
        <f t="shared" si="1"/>
        <v>10</v>
      </c>
    </row>
    <row r="67" spans="1:18" x14ac:dyDescent="0.55000000000000004">
      <c r="A67" s="23">
        <v>57</v>
      </c>
      <c r="B67" s="111" t="s">
        <v>1708</v>
      </c>
      <c r="C67" s="175">
        <f>COUNTIFS('เข้าร่วมพิธี+ไม่เข้า'!K:K,1,'เข้าร่วมพิธี+ไม่เข้า'!F:F,B67)</f>
        <v>3</v>
      </c>
      <c r="D67" s="175">
        <f>COUNTIFS('เข้าร่วมพิธี+ไม่เข้า'!K:K,2,'เข้าร่วมพิธี+ไม่เข้า'!F:F,B67)</f>
        <v>0</v>
      </c>
      <c r="E67" s="175">
        <f>COUNTIFS('เข้าร่วมพิธี+ไม่เข้า'!K:K,3,'เข้าร่วมพิธี+ไม่เข้า'!F:F,B67)</f>
        <v>0</v>
      </c>
      <c r="F67" s="175">
        <f>COUNTIFS('เข้าร่วมพิธี+ไม่เข้า'!K:K,4,'เข้าร่วมพิธี+ไม่เข้า'!F:F,B67)</f>
        <v>0</v>
      </c>
      <c r="G67" s="175">
        <f>COUNTIFS('เข้าร่วมพิธี+ไม่เข้า'!K:K,5,'เข้าร่วมพิธี+ไม่เข้า'!F:F,B67)</f>
        <v>1</v>
      </c>
      <c r="H67" s="175">
        <f>COUNTIFS('เข้าร่วมพิธี+ไม่เข้า'!K:K,6,'เข้าร่วมพิธี+ไม่เข้า'!F:F,B67)</f>
        <v>1</v>
      </c>
      <c r="I67" s="176">
        <f>COUNTIFS('เข้าร่วมพิธี+ไม่เข้า'!K:K,7,'เข้าร่วมพิธี+ไม่เข้า'!F:F,B67)</f>
        <v>0</v>
      </c>
      <c r="J67" s="176">
        <f>COUNTIFS('เข้าร่วมพิธี+ไม่เข้า'!K:K,8,'เข้าร่วมพิธี+ไม่เข้า'!F:F,B67)</f>
        <v>0</v>
      </c>
      <c r="K67" s="175">
        <f>COUNTIFS('เข้าร่วมพิธี+ไม่เข้า'!K:K,9,'เข้าร่วมพิธี+ไม่เข้า'!F:F,B67)</f>
        <v>0</v>
      </c>
      <c r="L67" s="175">
        <f>COUNTIFS('เข้าร่วมพิธี+ไม่เข้า'!L:L,10,'เข้าร่วมพิธี+ไม่เข้า'!G:G,B67)</f>
        <v>0</v>
      </c>
      <c r="M67" s="175">
        <f>COUNTIFS('เข้าร่วมพิธี+ไม่เข้า'!K:K,11,'เข้าร่วมพิธี+ไม่เข้า'!F:F,B67)</f>
        <v>0</v>
      </c>
      <c r="N67" s="175">
        <f>COUNTIFS('เข้าร่วมพิธี+ไม่เข้า'!K:K,12,'เข้าร่วมพิธี+ไม่เข้า'!F:F,B67)</f>
        <v>0</v>
      </c>
      <c r="O67" s="175">
        <f>COUNTIFS('เข้าร่วมพิธี+ไม่เข้า'!J:J,13,'เข้าร่วมพิธี+ไม่เข้า'!E:E,B67)</f>
        <v>0</v>
      </c>
      <c r="P67" s="175">
        <f>COUNTIFS('เข้าร่วมพิธี+ไม่เข้า'!K:K,14,'เข้าร่วมพิธี+ไม่เข้า'!F:F,B67)</f>
        <v>0</v>
      </c>
      <c r="Q67" s="186">
        <f t="shared" si="0"/>
        <v>5</v>
      </c>
      <c r="R67" s="133">
        <f t="shared" si="1"/>
        <v>5</v>
      </c>
    </row>
    <row r="68" spans="1:18" ht="24.75" thickBot="1" x14ac:dyDescent="0.6">
      <c r="A68" s="119"/>
      <c r="B68" s="120" t="s">
        <v>1886</v>
      </c>
      <c r="C68" s="177">
        <f t="shared" ref="C68:Q68" si="19">SUM(C57:C67)</f>
        <v>8</v>
      </c>
      <c r="D68" s="177">
        <f t="shared" si="19"/>
        <v>9</v>
      </c>
      <c r="E68" s="177">
        <f t="shared" si="19"/>
        <v>6</v>
      </c>
      <c r="F68" s="177">
        <f t="shared" si="19"/>
        <v>12</v>
      </c>
      <c r="G68" s="177">
        <f t="shared" si="19"/>
        <v>25</v>
      </c>
      <c r="H68" s="177">
        <f t="shared" si="19"/>
        <v>50</v>
      </c>
      <c r="I68" s="178">
        <f t="shared" si="19"/>
        <v>7</v>
      </c>
      <c r="J68" s="178">
        <f t="shared" si="19"/>
        <v>30</v>
      </c>
      <c r="K68" s="177">
        <f t="shared" si="19"/>
        <v>0</v>
      </c>
      <c r="L68" s="177">
        <f t="shared" si="19"/>
        <v>0</v>
      </c>
      <c r="M68" s="177">
        <f t="shared" si="19"/>
        <v>1</v>
      </c>
      <c r="N68" s="177">
        <f t="shared" si="19"/>
        <v>0</v>
      </c>
      <c r="O68" s="177">
        <f t="shared" si="19"/>
        <v>0</v>
      </c>
      <c r="P68" s="177">
        <f t="shared" si="19"/>
        <v>0</v>
      </c>
      <c r="Q68" s="177">
        <f t="shared" si="19"/>
        <v>148</v>
      </c>
      <c r="R68" s="133">
        <f t="shared" si="1"/>
        <v>111</v>
      </c>
    </row>
    <row r="69" spans="1:18" ht="24.75" thickTop="1" x14ac:dyDescent="0.55000000000000004">
      <c r="A69" s="114">
        <v>58</v>
      </c>
      <c r="B69" s="115" t="s">
        <v>1711</v>
      </c>
      <c r="C69" s="175">
        <f>COUNTIFS('เข้าร่วมพิธี+ไม่เข้า'!K:K,1,'เข้าร่วมพิธี+ไม่เข้า'!F:F,B69)</f>
        <v>0</v>
      </c>
      <c r="D69" s="179">
        <f>COUNTIFS('เข้าร่วมพิธี+ไม่เข้า'!K:K,2,'เข้าร่วมพิธี+ไม่เข้า'!F:F,B69)</f>
        <v>3</v>
      </c>
      <c r="E69" s="179">
        <f>COUNTIFS('เข้าร่วมพิธี+ไม่เข้า'!K:K,3,'เข้าร่วมพิธี+ไม่เข้า'!F:F,B69)</f>
        <v>0</v>
      </c>
      <c r="F69" s="179">
        <f>COUNTIFS('เข้าร่วมพิธี+ไม่เข้า'!K:K,4,'เข้าร่วมพิธี+ไม่เข้า'!F:F,B69)</f>
        <v>2</v>
      </c>
      <c r="G69" s="179">
        <f>COUNTIFS('เข้าร่วมพิธี+ไม่เข้า'!K:K,5,'เข้าร่วมพิธี+ไม่เข้า'!F:F,B69)</f>
        <v>5</v>
      </c>
      <c r="H69" s="179">
        <f>COUNTIFS('เข้าร่วมพิธี+ไม่เข้า'!K:K,6,'เข้าร่วมพิธี+ไม่เข้า'!F:F,B69)</f>
        <v>8</v>
      </c>
      <c r="I69" s="180">
        <f>COUNTIFS('เข้าร่วมพิธี+ไม่เข้า'!K:K,7,'เข้าร่วมพิธี+ไม่เข้า'!F:F,B69)</f>
        <v>0</v>
      </c>
      <c r="J69" s="180">
        <f>COUNTIFS('เข้าร่วมพิธี+ไม่เข้า'!K:K,8,'เข้าร่วมพิธี+ไม่เข้า'!F:F,B69)</f>
        <v>2</v>
      </c>
      <c r="K69" s="179">
        <f>COUNTIFS('เข้าร่วมพิธี+ไม่เข้า'!K:K,9,'เข้าร่วมพิธี+ไม่เข้า'!F:F,B69)</f>
        <v>0</v>
      </c>
      <c r="L69" s="179">
        <f>COUNTIFS('เข้าร่วมพิธี+ไม่เข้า'!L:L,10,'เข้าร่วมพิธี+ไม่เข้า'!G:G,B69)</f>
        <v>0</v>
      </c>
      <c r="M69" s="179">
        <f>COUNTIFS('เข้าร่วมพิธี+ไม่เข้า'!K:K,11,'เข้าร่วมพิธี+ไม่เข้า'!F:F,B69)</f>
        <v>0</v>
      </c>
      <c r="N69" s="179">
        <f>COUNTIFS('เข้าร่วมพิธี+ไม่เข้า'!K:K,12,'เข้าร่วมพิธี+ไม่เข้า'!F:F,B69)</f>
        <v>0</v>
      </c>
      <c r="O69" s="179">
        <f>COUNTIFS('เข้าร่วมพิธี+ไม่เข้า'!J:J,13,'เข้าร่วมพิธี+ไม่เข้า'!E:E,B69)</f>
        <v>0</v>
      </c>
      <c r="P69" s="179">
        <f>COUNTIFS('เข้าร่วมพิธี+ไม่เข้า'!K:K,14,'เข้าร่วมพิธี+ไม่เข้า'!F:F,B69)</f>
        <v>0</v>
      </c>
      <c r="Q69" s="187">
        <f t="shared" si="0"/>
        <v>20</v>
      </c>
      <c r="R69" s="133">
        <f t="shared" si="1"/>
        <v>18</v>
      </c>
    </row>
    <row r="70" spans="1:18" x14ac:dyDescent="0.55000000000000004">
      <c r="A70" s="23">
        <v>59</v>
      </c>
      <c r="B70" s="111" t="s">
        <v>1714</v>
      </c>
      <c r="C70" s="175">
        <f>COUNTIFS('เข้าร่วมพิธี+ไม่เข้า'!K:K,1,'เข้าร่วมพิธี+ไม่เข้า'!F:F,B70)</f>
        <v>1</v>
      </c>
      <c r="D70" s="175">
        <f>COUNTIFS('เข้าร่วมพิธี+ไม่เข้า'!K:K,2,'เข้าร่วมพิธี+ไม่เข้า'!F:F,B70)</f>
        <v>1</v>
      </c>
      <c r="E70" s="175">
        <f>COUNTIFS('เข้าร่วมพิธี+ไม่เข้า'!K:K,3,'เข้าร่วมพิธี+ไม่เข้า'!F:F,B70)</f>
        <v>0</v>
      </c>
      <c r="F70" s="175">
        <f>COUNTIFS('เข้าร่วมพิธี+ไม่เข้า'!K:K,4,'เข้าร่วมพิธี+ไม่เข้า'!F:F,B70)</f>
        <v>0</v>
      </c>
      <c r="G70" s="175">
        <f>COUNTIFS('เข้าร่วมพิธี+ไม่เข้า'!K:K,5,'เข้าร่วมพิธี+ไม่เข้า'!F:F,B70)</f>
        <v>0</v>
      </c>
      <c r="H70" s="175">
        <f>COUNTIFS('เข้าร่วมพิธี+ไม่เข้า'!K:K,6,'เข้าร่วมพิธี+ไม่เข้า'!F:F,B70)</f>
        <v>0</v>
      </c>
      <c r="I70" s="176">
        <f>COUNTIFS('เข้าร่วมพิธี+ไม่เข้า'!K:K,7,'เข้าร่วมพิธี+ไม่เข้า'!F:F,B70)</f>
        <v>0</v>
      </c>
      <c r="J70" s="176">
        <f>COUNTIFS('เข้าร่วมพิธี+ไม่เข้า'!K:K,8,'เข้าร่วมพิธี+ไม่เข้า'!F:F,B70)</f>
        <v>1</v>
      </c>
      <c r="K70" s="175">
        <f>COUNTIFS('เข้าร่วมพิธี+ไม่เข้า'!K:K,9,'เข้าร่วมพิธี+ไม่เข้า'!F:F,B70)</f>
        <v>0</v>
      </c>
      <c r="L70" s="175">
        <f>COUNTIFS('เข้าร่วมพิธี+ไม่เข้า'!L:L,10,'เข้าร่วมพิธี+ไม่เข้า'!G:G,B70)</f>
        <v>0</v>
      </c>
      <c r="M70" s="175">
        <f>COUNTIFS('เข้าร่วมพิธี+ไม่เข้า'!K:K,11,'เข้าร่วมพิธี+ไม่เข้า'!F:F,B70)</f>
        <v>0</v>
      </c>
      <c r="N70" s="175">
        <f>COUNTIFS('เข้าร่วมพิธี+ไม่เข้า'!K:K,12,'เข้าร่วมพิธี+ไม่เข้า'!F:F,B70)</f>
        <v>0</v>
      </c>
      <c r="O70" s="175">
        <f>COUNTIFS('เข้าร่วมพิธี+ไม่เข้า'!J:J,13,'เข้าร่วมพิธี+ไม่เข้า'!E:E,B70)</f>
        <v>0</v>
      </c>
      <c r="P70" s="175">
        <f>COUNTIFS('เข้าร่วมพิธี+ไม่เข้า'!K:K,14,'เข้าร่วมพิธี+ไม่เข้า'!F:F,B70)</f>
        <v>0</v>
      </c>
      <c r="Q70" s="186">
        <f t="shared" si="0"/>
        <v>3</v>
      </c>
      <c r="R70" s="133">
        <f t="shared" si="1"/>
        <v>2</v>
      </c>
    </row>
    <row r="71" spans="1:18" x14ac:dyDescent="0.55000000000000004">
      <c r="A71" s="23">
        <v>60</v>
      </c>
      <c r="B71" s="111" t="s">
        <v>1717</v>
      </c>
      <c r="C71" s="175">
        <f>COUNTIFS('เข้าร่วมพิธี+ไม่เข้า'!K:K,1,'เข้าร่วมพิธี+ไม่เข้า'!F:F,B71)</f>
        <v>0</v>
      </c>
      <c r="D71" s="175">
        <f>COUNTIFS('เข้าร่วมพิธี+ไม่เข้า'!K:K,2,'เข้าร่วมพิธี+ไม่เข้า'!F:F,B71)</f>
        <v>0</v>
      </c>
      <c r="E71" s="175">
        <f>COUNTIFS('เข้าร่วมพิธี+ไม่เข้า'!K:K,3,'เข้าร่วมพิธี+ไม่เข้า'!F:F,B71)</f>
        <v>1</v>
      </c>
      <c r="F71" s="175">
        <f>COUNTIFS('เข้าร่วมพิธี+ไม่เข้า'!K:K,4,'เข้าร่วมพิธี+ไม่เข้า'!F:F,B71)</f>
        <v>3</v>
      </c>
      <c r="G71" s="175">
        <f>COUNTIFS('เข้าร่วมพิธี+ไม่เข้า'!K:K,5,'เข้าร่วมพิธี+ไม่เข้า'!F:F,B71)</f>
        <v>2</v>
      </c>
      <c r="H71" s="175">
        <f>COUNTIFS('เข้าร่วมพิธี+ไม่เข้า'!K:K,6,'เข้าร่วมพิธี+ไม่เข้า'!F:F,B71)</f>
        <v>4</v>
      </c>
      <c r="I71" s="176">
        <f>COUNTIFS('เข้าร่วมพิธี+ไม่เข้า'!K:K,7,'เข้าร่วมพิธี+ไม่เข้า'!F:F,B71)</f>
        <v>1</v>
      </c>
      <c r="J71" s="176">
        <f>COUNTIFS('เข้าร่วมพิธี+ไม่เข้า'!K:K,8,'เข้าร่วมพิธี+ไม่เข้า'!F:F,B71)</f>
        <v>3</v>
      </c>
      <c r="K71" s="175">
        <f>COUNTIFS('เข้าร่วมพิธี+ไม่เข้า'!K:K,9,'เข้าร่วมพิธี+ไม่เข้า'!F:F,B71)</f>
        <v>0</v>
      </c>
      <c r="L71" s="175">
        <f>COUNTIFS('เข้าร่วมพิธี+ไม่เข้า'!L:L,10,'เข้าร่วมพิธี+ไม่เข้า'!G:G,B71)</f>
        <v>0</v>
      </c>
      <c r="M71" s="175">
        <f>COUNTIFS('เข้าร่วมพิธี+ไม่เข้า'!K:K,11,'เข้าร่วมพิธี+ไม่เข้า'!F:F,B71)</f>
        <v>0</v>
      </c>
      <c r="N71" s="175">
        <f>COUNTIFS('เข้าร่วมพิธี+ไม่เข้า'!K:K,12,'เข้าร่วมพิธี+ไม่เข้า'!F:F,B71)</f>
        <v>0</v>
      </c>
      <c r="O71" s="175">
        <f>COUNTIFS('เข้าร่วมพิธี+ไม่เข้า'!J:J,13,'เข้าร่วมพิธี+ไม่เข้า'!E:E,B71)</f>
        <v>0</v>
      </c>
      <c r="P71" s="175">
        <f>COUNTIFS('เข้าร่วมพิธี+ไม่เข้า'!K:K,14,'เข้าร่วมพิธี+ไม่เข้า'!F:F,B71)</f>
        <v>0</v>
      </c>
      <c r="Q71" s="186">
        <f t="shared" si="0"/>
        <v>14</v>
      </c>
      <c r="R71" s="133">
        <f t="shared" si="1"/>
        <v>10</v>
      </c>
    </row>
    <row r="72" spans="1:18" x14ac:dyDescent="0.55000000000000004">
      <c r="A72" s="23">
        <v>61</v>
      </c>
      <c r="B72" s="111" t="s">
        <v>1719</v>
      </c>
      <c r="C72" s="175">
        <f>COUNTIFS('เข้าร่วมพิธี+ไม่เข้า'!K:K,1,'เข้าร่วมพิธี+ไม่เข้า'!F:F,B72)</f>
        <v>0</v>
      </c>
      <c r="D72" s="175">
        <f>COUNTIFS('เข้าร่วมพิธี+ไม่เข้า'!K:K,2,'เข้าร่วมพิธี+ไม่เข้า'!F:F,B72)</f>
        <v>0</v>
      </c>
      <c r="E72" s="175">
        <f>COUNTIFS('เข้าร่วมพิธี+ไม่เข้า'!K:K,3,'เข้าร่วมพิธี+ไม่เข้า'!F:F,B72)</f>
        <v>0</v>
      </c>
      <c r="F72" s="175">
        <f>COUNTIFS('เข้าร่วมพิธี+ไม่เข้า'!K:K,4,'เข้าร่วมพิธี+ไม่เข้า'!F:F,B72)</f>
        <v>0</v>
      </c>
      <c r="G72" s="175">
        <f>COUNTIFS('เข้าร่วมพิธี+ไม่เข้า'!K:K,5,'เข้าร่วมพิธี+ไม่เข้า'!F:F,B72)</f>
        <v>0</v>
      </c>
      <c r="H72" s="175">
        <f>COUNTIFS('เข้าร่วมพิธี+ไม่เข้า'!K:K,6,'เข้าร่วมพิธี+ไม่เข้า'!F:F,B72)</f>
        <v>0</v>
      </c>
      <c r="I72" s="176">
        <f>COUNTIFS('เข้าร่วมพิธี+ไม่เข้า'!K:K,7,'เข้าร่วมพิธี+ไม่เข้า'!F:F,B72)</f>
        <v>0</v>
      </c>
      <c r="J72" s="176">
        <f>COUNTIFS('เข้าร่วมพิธี+ไม่เข้า'!K:K,8,'เข้าร่วมพิธี+ไม่เข้า'!F:F,B72)</f>
        <v>0</v>
      </c>
      <c r="K72" s="175">
        <f>COUNTIFS('เข้าร่วมพิธี+ไม่เข้า'!K:K,9,'เข้าร่วมพิธี+ไม่เข้า'!F:F,B72)</f>
        <v>0</v>
      </c>
      <c r="L72" s="175">
        <f>COUNTIFS('เข้าร่วมพิธี+ไม่เข้า'!L:L,10,'เข้าร่วมพิธี+ไม่เข้า'!G:G,B72)</f>
        <v>0</v>
      </c>
      <c r="M72" s="175">
        <f>COUNTIFS('เข้าร่วมพิธี+ไม่เข้า'!K:K,11,'เข้าร่วมพิธี+ไม่เข้า'!F:F,B72)</f>
        <v>0</v>
      </c>
      <c r="N72" s="175">
        <f>COUNTIFS('เข้าร่วมพิธี+ไม่เข้า'!K:K,12,'เข้าร่วมพิธี+ไม่เข้า'!F:F,B72)</f>
        <v>0</v>
      </c>
      <c r="O72" s="175">
        <f>COUNTIFS('เข้าร่วมพิธี+ไม่เข้า'!J:J,13,'เข้าร่วมพิธี+ไม่เข้า'!E:E,B72)</f>
        <v>0</v>
      </c>
      <c r="P72" s="175">
        <f>COUNTIFS('เข้าร่วมพิธี+ไม่เข้า'!K:K,14,'เข้าร่วมพิธี+ไม่เข้า'!F:F,B72)</f>
        <v>0</v>
      </c>
      <c r="Q72" s="186">
        <f t="shared" ref="Q72:Q78" si="20">SUM(C72:P72)</f>
        <v>0</v>
      </c>
      <c r="R72" s="133">
        <f t="shared" ref="R72:R80" si="21">C72+D72+E72+F72+G72+H72+K72+L72+M72+N72+O72+P72</f>
        <v>0</v>
      </c>
    </row>
    <row r="73" spans="1:18" x14ac:dyDescent="0.55000000000000004">
      <c r="A73" s="23">
        <v>62</v>
      </c>
      <c r="B73" s="111" t="s">
        <v>1722</v>
      </c>
      <c r="C73" s="175">
        <f>COUNTIFS('เข้าร่วมพิธี+ไม่เข้า'!K:K,1,'เข้าร่วมพิธี+ไม่เข้า'!F:F,B73)</f>
        <v>1</v>
      </c>
      <c r="D73" s="175">
        <f>COUNTIFS('เข้าร่วมพิธี+ไม่เข้า'!K:K,2,'เข้าร่วมพิธี+ไม่เข้า'!F:F,B73)</f>
        <v>0</v>
      </c>
      <c r="E73" s="175">
        <f>COUNTIFS('เข้าร่วมพิธี+ไม่เข้า'!K:K,3,'เข้าร่วมพิธี+ไม่เข้า'!F:F,B73)</f>
        <v>0</v>
      </c>
      <c r="F73" s="175">
        <f>COUNTIFS('เข้าร่วมพิธี+ไม่เข้า'!K:K,4,'เข้าร่วมพิธี+ไม่เข้า'!F:F,B73)</f>
        <v>1</v>
      </c>
      <c r="G73" s="175">
        <f>COUNTIFS('เข้าร่วมพิธี+ไม่เข้า'!K:K,5,'เข้าร่วมพิธี+ไม่เข้า'!F:F,B73)</f>
        <v>1</v>
      </c>
      <c r="H73" s="175">
        <f>COUNTIFS('เข้าร่วมพิธี+ไม่เข้า'!K:K,6,'เข้าร่วมพิธี+ไม่เข้า'!F:F,B73)</f>
        <v>4</v>
      </c>
      <c r="I73" s="176">
        <f>COUNTIFS('เข้าร่วมพิธี+ไม่เข้า'!K:K,7,'เข้าร่วมพิธี+ไม่เข้า'!F:F,B73)</f>
        <v>0</v>
      </c>
      <c r="J73" s="176">
        <f>COUNTIFS('เข้าร่วมพิธี+ไม่เข้า'!K:K,8,'เข้าร่วมพิธี+ไม่เข้า'!F:F,B73)</f>
        <v>1</v>
      </c>
      <c r="K73" s="175">
        <f>COUNTIFS('เข้าร่วมพิธี+ไม่เข้า'!K:K,9,'เข้าร่วมพิธี+ไม่เข้า'!F:F,B73)</f>
        <v>0</v>
      </c>
      <c r="L73" s="175">
        <f>COUNTIFS('เข้าร่วมพิธี+ไม่เข้า'!L:L,10,'เข้าร่วมพิธี+ไม่เข้า'!G:G,B73)</f>
        <v>0</v>
      </c>
      <c r="M73" s="175">
        <f>COUNTIFS('เข้าร่วมพิธี+ไม่เข้า'!K:K,11,'เข้าร่วมพิธี+ไม่เข้า'!F:F,B73)</f>
        <v>0</v>
      </c>
      <c r="N73" s="175">
        <f>COUNTIFS('เข้าร่วมพิธี+ไม่เข้า'!K:K,12,'เข้าร่วมพิธี+ไม่เข้า'!F:F,B73)</f>
        <v>0</v>
      </c>
      <c r="O73" s="175">
        <f>COUNTIFS('เข้าร่วมพิธี+ไม่เข้า'!J:J,13,'เข้าร่วมพิธี+ไม่เข้า'!E:E,B73)</f>
        <v>0</v>
      </c>
      <c r="P73" s="175">
        <f>COUNTIFS('เข้าร่วมพิธี+ไม่เข้า'!K:K,14,'เข้าร่วมพิธี+ไม่เข้า'!F:F,B73)</f>
        <v>0</v>
      </c>
      <c r="Q73" s="186">
        <f t="shared" si="20"/>
        <v>8</v>
      </c>
      <c r="R73" s="133">
        <f t="shared" si="21"/>
        <v>7</v>
      </c>
    </row>
    <row r="74" spans="1:18" x14ac:dyDescent="0.55000000000000004">
      <c r="A74" s="23">
        <v>63</v>
      </c>
      <c r="B74" s="111" t="s">
        <v>1725</v>
      </c>
      <c r="C74" s="175">
        <f>COUNTIFS('เข้าร่วมพิธี+ไม่เข้า'!K:K,1,'เข้าร่วมพิธี+ไม่เข้า'!F:F,B74)</f>
        <v>0</v>
      </c>
      <c r="D74" s="175">
        <f>COUNTIFS('เข้าร่วมพิธี+ไม่เข้า'!K:K,2,'เข้าร่วมพิธี+ไม่เข้า'!F:F,B74)</f>
        <v>1</v>
      </c>
      <c r="E74" s="175">
        <f>COUNTIFS('เข้าร่วมพิธี+ไม่เข้า'!K:K,3,'เข้าร่วมพิธี+ไม่เข้า'!F:F,B74)</f>
        <v>3</v>
      </c>
      <c r="F74" s="175">
        <f>COUNTIFS('เข้าร่วมพิธี+ไม่เข้า'!K:K,4,'เข้าร่วมพิธี+ไม่เข้า'!F:F,B74)</f>
        <v>1</v>
      </c>
      <c r="G74" s="175">
        <f>COUNTIFS('เข้าร่วมพิธี+ไม่เข้า'!K:K,5,'เข้าร่วมพิธี+ไม่เข้า'!F:F,B74)</f>
        <v>5</v>
      </c>
      <c r="H74" s="175">
        <f>COUNTIFS('เข้าร่วมพิธี+ไม่เข้า'!K:K,6,'เข้าร่วมพิธี+ไม่เข้า'!F:F,B74)</f>
        <v>5</v>
      </c>
      <c r="I74" s="176">
        <f>COUNTIFS('เข้าร่วมพิธี+ไม่เข้า'!K:K,7,'เข้าร่วมพิธี+ไม่เข้า'!F:F,B74)</f>
        <v>0</v>
      </c>
      <c r="J74" s="176">
        <f>COUNTIFS('เข้าร่วมพิธี+ไม่เข้า'!K:K,8,'เข้าร่วมพิธี+ไม่เข้า'!F:F,B74)</f>
        <v>3</v>
      </c>
      <c r="K74" s="175">
        <f>COUNTIFS('เข้าร่วมพิธี+ไม่เข้า'!K:K,9,'เข้าร่วมพิธี+ไม่เข้า'!F:F,B74)</f>
        <v>0</v>
      </c>
      <c r="L74" s="175">
        <f>COUNTIFS('เข้าร่วมพิธี+ไม่เข้า'!L:L,10,'เข้าร่วมพิธี+ไม่เข้า'!G:G,B74)</f>
        <v>0</v>
      </c>
      <c r="M74" s="175">
        <f>COUNTIFS('เข้าร่วมพิธี+ไม่เข้า'!K:K,11,'เข้าร่วมพิธี+ไม่เข้า'!F:F,B74)</f>
        <v>0</v>
      </c>
      <c r="N74" s="175">
        <f>COUNTIFS('เข้าร่วมพิธี+ไม่เข้า'!K:K,12,'เข้าร่วมพิธี+ไม่เข้า'!F:F,B74)</f>
        <v>0</v>
      </c>
      <c r="O74" s="175">
        <f>COUNTIFS('เข้าร่วมพิธี+ไม่เข้า'!J:J,13,'เข้าร่วมพิธี+ไม่เข้า'!E:E,B74)</f>
        <v>0</v>
      </c>
      <c r="P74" s="175">
        <f>COUNTIFS('เข้าร่วมพิธี+ไม่เข้า'!K:K,14,'เข้าร่วมพิธี+ไม่เข้า'!F:F,B74)</f>
        <v>0</v>
      </c>
      <c r="Q74" s="186">
        <f t="shared" si="20"/>
        <v>18</v>
      </c>
      <c r="R74" s="133">
        <f t="shared" si="21"/>
        <v>15</v>
      </c>
    </row>
    <row r="75" spans="1:18" x14ac:dyDescent="0.55000000000000004">
      <c r="A75" s="23">
        <v>64</v>
      </c>
      <c r="B75" s="111" t="s">
        <v>1728</v>
      </c>
      <c r="C75" s="175">
        <f>COUNTIFS('เข้าร่วมพิธี+ไม่เข้า'!K:K,1,'เข้าร่วมพิธี+ไม่เข้า'!F:F,B75)</f>
        <v>1</v>
      </c>
      <c r="D75" s="175">
        <f>COUNTIFS('เข้าร่วมพิธี+ไม่เข้า'!K:K,2,'เข้าร่วมพิธี+ไม่เข้า'!F:F,B75)</f>
        <v>1</v>
      </c>
      <c r="E75" s="175">
        <f>COUNTIFS('เข้าร่วมพิธี+ไม่เข้า'!K:K,3,'เข้าร่วมพิธี+ไม่เข้า'!F:F,B75)</f>
        <v>0</v>
      </c>
      <c r="F75" s="175">
        <f>COUNTIFS('เข้าร่วมพิธี+ไม่เข้า'!K:K,4,'เข้าร่วมพิธี+ไม่เข้า'!F:F,B75)</f>
        <v>0</v>
      </c>
      <c r="G75" s="175">
        <f>COUNTIFS('เข้าร่วมพิธี+ไม่เข้า'!K:K,5,'เข้าร่วมพิธี+ไม่เข้า'!F:F,B75)</f>
        <v>4</v>
      </c>
      <c r="H75" s="175">
        <f>COUNTIFS('เข้าร่วมพิธี+ไม่เข้า'!K:K,6,'เข้าร่วมพิธี+ไม่เข้า'!F:F,B75)</f>
        <v>5</v>
      </c>
      <c r="I75" s="176">
        <f>COUNTIFS('เข้าร่วมพิธี+ไม่เข้า'!K:K,7,'เข้าร่วมพิธี+ไม่เข้า'!F:F,B75)</f>
        <v>2</v>
      </c>
      <c r="J75" s="176">
        <f>COUNTIFS('เข้าร่วมพิธี+ไม่เข้า'!K:K,8,'เข้าร่วมพิธี+ไม่เข้า'!F:F,B75)</f>
        <v>4</v>
      </c>
      <c r="K75" s="175">
        <f>COUNTIFS('เข้าร่วมพิธี+ไม่เข้า'!K:K,9,'เข้าร่วมพิธี+ไม่เข้า'!F:F,B75)</f>
        <v>0</v>
      </c>
      <c r="L75" s="175">
        <f>COUNTIFS('เข้าร่วมพิธี+ไม่เข้า'!L:L,10,'เข้าร่วมพิธี+ไม่เข้า'!G:G,B75)</f>
        <v>0</v>
      </c>
      <c r="M75" s="175">
        <f>COUNTIFS('เข้าร่วมพิธี+ไม่เข้า'!K:K,11,'เข้าร่วมพิธี+ไม่เข้า'!F:F,B75)</f>
        <v>0</v>
      </c>
      <c r="N75" s="175">
        <f>COUNTIFS('เข้าร่วมพิธี+ไม่เข้า'!K:K,12,'เข้าร่วมพิธี+ไม่เข้า'!F:F,B75)</f>
        <v>0</v>
      </c>
      <c r="O75" s="175">
        <f>COUNTIFS('เข้าร่วมพิธี+ไม่เข้า'!J:J,13,'เข้าร่วมพิธี+ไม่เข้า'!E:E,B75)</f>
        <v>0</v>
      </c>
      <c r="P75" s="175">
        <f>COUNTIFS('เข้าร่วมพิธี+ไม่เข้า'!K:K,14,'เข้าร่วมพิธี+ไม่เข้า'!F:F,B75)</f>
        <v>0</v>
      </c>
      <c r="Q75" s="186">
        <f t="shared" si="20"/>
        <v>17</v>
      </c>
      <c r="R75" s="133">
        <f t="shared" si="21"/>
        <v>11</v>
      </c>
    </row>
    <row r="76" spans="1:18" x14ac:dyDescent="0.55000000000000004">
      <c r="A76" s="23">
        <v>65</v>
      </c>
      <c r="B76" s="111" t="s">
        <v>1731</v>
      </c>
      <c r="C76" s="175">
        <f>COUNTIFS('เข้าร่วมพิธี+ไม่เข้า'!K:K,1,'เข้าร่วมพิธี+ไม่เข้า'!F:F,B76)</f>
        <v>0</v>
      </c>
      <c r="D76" s="175">
        <f>COUNTIFS('เข้าร่วมพิธี+ไม่เข้า'!K:K,2,'เข้าร่วมพิธี+ไม่เข้า'!F:F,B76)</f>
        <v>2</v>
      </c>
      <c r="E76" s="175">
        <f>COUNTIFS('เข้าร่วมพิธี+ไม่เข้า'!K:K,3,'เข้าร่วมพิธี+ไม่เข้า'!F:F,B76)</f>
        <v>0</v>
      </c>
      <c r="F76" s="175">
        <f>COUNTIFS('เข้าร่วมพิธี+ไม่เข้า'!K:K,4,'เข้าร่วมพิธี+ไม่เข้า'!F:F,B76)</f>
        <v>1</v>
      </c>
      <c r="G76" s="175">
        <f>COUNTIFS('เข้าร่วมพิธี+ไม่เข้า'!K:K,5,'เข้าร่วมพิธี+ไม่เข้า'!F:F,B76)</f>
        <v>0</v>
      </c>
      <c r="H76" s="175">
        <f>COUNTIFS('เข้าร่วมพิธี+ไม่เข้า'!K:K,6,'เข้าร่วมพิธี+ไม่เข้า'!F:F,B76)</f>
        <v>1</v>
      </c>
      <c r="I76" s="176">
        <f>COUNTIFS('เข้าร่วมพิธี+ไม่เข้า'!K:K,7,'เข้าร่วมพิธี+ไม่เข้า'!F:F,B76)</f>
        <v>0</v>
      </c>
      <c r="J76" s="176">
        <f>COUNTIFS('เข้าร่วมพิธี+ไม่เข้า'!K:K,8,'เข้าร่วมพิธี+ไม่เข้า'!F:F,B76)</f>
        <v>1</v>
      </c>
      <c r="K76" s="175">
        <f>COUNTIFS('เข้าร่วมพิธี+ไม่เข้า'!K:K,9,'เข้าร่วมพิธี+ไม่เข้า'!F:F,B76)</f>
        <v>0</v>
      </c>
      <c r="L76" s="175">
        <f>COUNTIFS('เข้าร่วมพิธี+ไม่เข้า'!L:L,10,'เข้าร่วมพิธี+ไม่เข้า'!G:G,B76)</f>
        <v>0</v>
      </c>
      <c r="M76" s="175">
        <f>COUNTIFS('เข้าร่วมพิธี+ไม่เข้า'!K:K,11,'เข้าร่วมพิธี+ไม่เข้า'!F:F,B76)</f>
        <v>0</v>
      </c>
      <c r="N76" s="175">
        <f>COUNTIFS('เข้าร่วมพิธี+ไม่เข้า'!K:K,12,'เข้าร่วมพิธี+ไม่เข้า'!F:F,B76)</f>
        <v>0</v>
      </c>
      <c r="O76" s="175">
        <f>COUNTIFS('เข้าร่วมพิธี+ไม่เข้า'!J:J,13,'เข้าร่วมพิธี+ไม่เข้า'!E:E,B76)</f>
        <v>0</v>
      </c>
      <c r="P76" s="175">
        <f>COUNTIFS('เข้าร่วมพิธี+ไม่เข้า'!K:K,14,'เข้าร่วมพิธี+ไม่เข้า'!F:F,B76)</f>
        <v>0</v>
      </c>
      <c r="Q76" s="186">
        <f t="shared" si="20"/>
        <v>5</v>
      </c>
      <c r="R76" s="133">
        <f t="shared" si="21"/>
        <v>4</v>
      </c>
    </row>
    <row r="77" spans="1:18" x14ac:dyDescent="0.55000000000000004">
      <c r="A77" s="23">
        <v>66</v>
      </c>
      <c r="B77" s="111" t="s">
        <v>1733</v>
      </c>
      <c r="C77" s="175">
        <f>COUNTIFS('เข้าร่วมพิธี+ไม่เข้า'!K:K,1,'เข้าร่วมพิธี+ไม่เข้า'!F:F,B77)</f>
        <v>0</v>
      </c>
      <c r="D77" s="175">
        <f>COUNTIFS('เข้าร่วมพิธี+ไม่เข้า'!K:K,2,'เข้าร่วมพิธี+ไม่เข้า'!F:F,B77)</f>
        <v>0</v>
      </c>
      <c r="E77" s="175">
        <f>COUNTIFS('เข้าร่วมพิธี+ไม่เข้า'!K:K,3,'เข้าร่วมพิธี+ไม่เข้า'!F:F,B77)</f>
        <v>1</v>
      </c>
      <c r="F77" s="175">
        <f>COUNTIFS('เข้าร่วมพิธี+ไม่เข้า'!K:K,4,'เข้าร่วมพิธี+ไม่เข้า'!F:F,B77)</f>
        <v>0</v>
      </c>
      <c r="G77" s="175">
        <f>COUNTIFS('เข้าร่วมพิธี+ไม่เข้า'!K:K,5,'เข้าร่วมพิธี+ไม่เข้า'!F:F,B77)</f>
        <v>0</v>
      </c>
      <c r="H77" s="175">
        <f>COUNTIFS('เข้าร่วมพิธี+ไม่เข้า'!K:K,6,'เข้าร่วมพิธี+ไม่เข้า'!F:F,B77)</f>
        <v>0</v>
      </c>
      <c r="I77" s="176">
        <f>COUNTIFS('เข้าร่วมพิธี+ไม่เข้า'!K:K,7,'เข้าร่วมพิธี+ไม่เข้า'!F:F,B77)</f>
        <v>0</v>
      </c>
      <c r="J77" s="176">
        <f>COUNTIFS('เข้าร่วมพิธี+ไม่เข้า'!K:K,8,'เข้าร่วมพิธี+ไม่เข้า'!F:F,B77)</f>
        <v>0</v>
      </c>
      <c r="K77" s="175">
        <f>COUNTIFS('เข้าร่วมพิธี+ไม่เข้า'!K:K,9,'เข้าร่วมพิธี+ไม่เข้า'!F:F,B77)</f>
        <v>0</v>
      </c>
      <c r="L77" s="175">
        <f>COUNTIFS('เข้าร่วมพิธี+ไม่เข้า'!L:L,10,'เข้าร่วมพิธี+ไม่เข้า'!G:G,B77)</f>
        <v>0</v>
      </c>
      <c r="M77" s="175">
        <f>COUNTIFS('เข้าร่วมพิธี+ไม่เข้า'!K:K,11,'เข้าร่วมพิธี+ไม่เข้า'!F:F,B77)</f>
        <v>0</v>
      </c>
      <c r="N77" s="175">
        <f>COUNTIFS('เข้าร่วมพิธี+ไม่เข้า'!K:K,12,'เข้าร่วมพิธี+ไม่เข้า'!F:F,B77)</f>
        <v>0</v>
      </c>
      <c r="O77" s="175">
        <f>COUNTIFS('เข้าร่วมพิธี+ไม่เข้า'!J:J,13,'เข้าร่วมพิธี+ไม่เข้า'!E:E,B77)</f>
        <v>0</v>
      </c>
      <c r="P77" s="175">
        <f>COUNTIFS('เข้าร่วมพิธี+ไม่เข้า'!K:K,14,'เข้าร่วมพิธี+ไม่เข้า'!F:F,B77)</f>
        <v>0</v>
      </c>
      <c r="Q77" s="186">
        <f t="shared" si="20"/>
        <v>1</v>
      </c>
      <c r="R77" s="133">
        <f t="shared" si="21"/>
        <v>1</v>
      </c>
    </row>
    <row r="78" spans="1:18" x14ac:dyDescent="0.55000000000000004">
      <c r="A78" s="23">
        <v>67</v>
      </c>
      <c r="B78" s="111" t="s">
        <v>1736</v>
      </c>
      <c r="C78" s="175">
        <f>COUNTIFS('เข้าร่วมพิธี+ไม่เข้า'!K:K,1,'เข้าร่วมพิธี+ไม่เข้า'!F:F,B78)</f>
        <v>1</v>
      </c>
      <c r="D78" s="175">
        <f>COUNTIFS('เข้าร่วมพิธี+ไม่เข้า'!K:K,2,'เข้าร่วมพิธี+ไม่เข้า'!F:F,B78)</f>
        <v>2</v>
      </c>
      <c r="E78" s="175">
        <f>COUNTIFS('เข้าร่วมพิธี+ไม่เข้า'!K:K,3,'เข้าร่วมพิธี+ไม่เข้า'!F:F,B78)</f>
        <v>0</v>
      </c>
      <c r="F78" s="175">
        <f>COUNTIFS('เข้าร่วมพิธี+ไม่เข้า'!K:K,4,'เข้าร่วมพิธี+ไม่เข้า'!F:F,B78)</f>
        <v>1</v>
      </c>
      <c r="G78" s="175">
        <f>COUNTIFS('เข้าร่วมพิธี+ไม่เข้า'!K:K,5,'เข้าร่วมพิธี+ไม่เข้า'!F:F,B78)</f>
        <v>1</v>
      </c>
      <c r="H78" s="175">
        <f>COUNTIFS('เข้าร่วมพิธี+ไม่เข้า'!K:K,6,'เข้าร่วมพิธี+ไม่เข้า'!F:F,B78)</f>
        <v>1</v>
      </c>
      <c r="I78" s="176">
        <f>COUNTIFS('เข้าร่วมพิธี+ไม่เข้า'!K:K,7,'เข้าร่วมพิธี+ไม่เข้า'!F:F,B78)</f>
        <v>0</v>
      </c>
      <c r="J78" s="176">
        <f>COUNTIFS('เข้าร่วมพิธี+ไม่เข้า'!K:K,8,'เข้าร่วมพิธี+ไม่เข้า'!F:F,B78)</f>
        <v>1</v>
      </c>
      <c r="K78" s="175">
        <f>COUNTIFS('เข้าร่วมพิธี+ไม่เข้า'!K:K,9,'เข้าร่วมพิธี+ไม่เข้า'!F:F,B78)</f>
        <v>0</v>
      </c>
      <c r="L78" s="175">
        <f>COUNTIFS('เข้าร่วมพิธี+ไม่เข้า'!L:L,10,'เข้าร่วมพิธี+ไม่เข้า'!G:G,B78)</f>
        <v>0</v>
      </c>
      <c r="M78" s="175">
        <f>COUNTIFS('เข้าร่วมพิธี+ไม่เข้า'!K:K,11,'เข้าร่วมพิธี+ไม่เข้า'!F:F,B78)</f>
        <v>0</v>
      </c>
      <c r="N78" s="175">
        <f>COUNTIFS('เข้าร่วมพิธี+ไม่เข้า'!K:K,12,'เข้าร่วมพิธี+ไม่เข้า'!F:F,B78)</f>
        <v>0</v>
      </c>
      <c r="O78" s="175">
        <f>COUNTIFS('เข้าร่วมพิธี+ไม่เข้า'!J:J,13,'เข้าร่วมพิธี+ไม่เข้า'!E:E,B78)</f>
        <v>0</v>
      </c>
      <c r="P78" s="175">
        <f>COUNTIFS('เข้าร่วมพิธี+ไม่เข้า'!K:K,14,'เข้าร่วมพิธี+ไม่เข้า'!F:F,B78)</f>
        <v>0</v>
      </c>
      <c r="Q78" s="186">
        <f t="shared" si="20"/>
        <v>7</v>
      </c>
      <c r="R78" s="133">
        <f t="shared" si="21"/>
        <v>6</v>
      </c>
    </row>
    <row r="79" spans="1:18" s="113" customFormat="1" ht="24.75" thickBot="1" x14ac:dyDescent="0.6">
      <c r="A79" s="119"/>
      <c r="B79" s="120" t="s">
        <v>1887</v>
      </c>
      <c r="C79" s="177">
        <f t="shared" ref="C79:Q79" si="22">SUM(C69:C78)</f>
        <v>4</v>
      </c>
      <c r="D79" s="177">
        <f t="shared" si="22"/>
        <v>10</v>
      </c>
      <c r="E79" s="177">
        <f t="shared" si="22"/>
        <v>5</v>
      </c>
      <c r="F79" s="177">
        <f t="shared" si="22"/>
        <v>9</v>
      </c>
      <c r="G79" s="177">
        <f t="shared" si="22"/>
        <v>18</v>
      </c>
      <c r="H79" s="177">
        <f t="shared" si="22"/>
        <v>28</v>
      </c>
      <c r="I79" s="178">
        <f t="shared" si="22"/>
        <v>3</v>
      </c>
      <c r="J79" s="178">
        <f t="shared" si="22"/>
        <v>16</v>
      </c>
      <c r="K79" s="177">
        <f t="shared" si="22"/>
        <v>0</v>
      </c>
      <c r="L79" s="177">
        <f t="shared" si="22"/>
        <v>0</v>
      </c>
      <c r="M79" s="177">
        <f t="shared" si="22"/>
        <v>0</v>
      </c>
      <c r="N79" s="177">
        <f t="shared" si="22"/>
        <v>0</v>
      </c>
      <c r="O79" s="177">
        <f t="shared" si="22"/>
        <v>0</v>
      </c>
      <c r="P79" s="177">
        <f t="shared" si="22"/>
        <v>0</v>
      </c>
      <c r="Q79" s="177">
        <f t="shared" si="22"/>
        <v>93</v>
      </c>
      <c r="R79" s="133">
        <f t="shared" si="21"/>
        <v>74</v>
      </c>
    </row>
    <row r="80" spans="1:18" ht="24.75" thickTop="1" x14ac:dyDescent="0.55000000000000004">
      <c r="A80" s="126"/>
      <c r="B80" s="127" t="s">
        <v>1888</v>
      </c>
      <c r="C80" s="185">
        <f t="shared" ref="C80:Q80" si="23">C17+C32+C44+C56+C68+C79</f>
        <v>37</v>
      </c>
      <c r="D80" s="185">
        <f t="shared" si="23"/>
        <v>46</v>
      </c>
      <c r="E80" s="185">
        <f t="shared" si="23"/>
        <v>45</v>
      </c>
      <c r="F80" s="185">
        <f t="shared" si="23"/>
        <v>63</v>
      </c>
      <c r="G80" s="185">
        <f t="shared" si="23"/>
        <v>105</v>
      </c>
      <c r="H80" s="185">
        <f t="shared" si="23"/>
        <v>190</v>
      </c>
      <c r="I80" s="185">
        <f t="shared" si="23"/>
        <v>31</v>
      </c>
      <c r="J80" s="185">
        <f t="shared" si="23"/>
        <v>112</v>
      </c>
      <c r="K80" s="185">
        <f t="shared" si="23"/>
        <v>0</v>
      </c>
      <c r="L80" s="185">
        <f t="shared" si="23"/>
        <v>0</v>
      </c>
      <c r="M80" s="185">
        <f t="shared" si="23"/>
        <v>5</v>
      </c>
      <c r="N80" s="185">
        <f t="shared" si="23"/>
        <v>0</v>
      </c>
      <c r="O80" s="185">
        <f t="shared" si="23"/>
        <v>0</v>
      </c>
      <c r="P80" s="185">
        <f t="shared" si="23"/>
        <v>0</v>
      </c>
      <c r="Q80" s="185">
        <f t="shared" si="23"/>
        <v>634</v>
      </c>
      <c r="R80" s="133">
        <f t="shared" si="21"/>
        <v>491</v>
      </c>
    </row>
  </sheetData>
  <mergeCells count="13">
    <mergeCell ref="Q5:Q6"/>
    <mergeCell ref="A1:Q1"/>
    <mergeCell ref="A2:Q2"/>
    <mergeCell ref="A3:Q3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conditionalFormatting sqref="Q1:Q79 Q81:Q1048576">
    <cfRule type="cellIs" dxfId="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5" manualBreakCount="5">
    <brk id="17" max="16383" man="1"/>
    <brk id="32" max="16383" man="1"/>
    <brk id="44" max="16383" man="1"/>
    <brk id="56" max="16383" man="1"/>
    <brk id="6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583A0-0051-4AE6-8A67-68BE41F9981C}">
  <sheetPr>
    <tabColor rgb="FFFFFF00"/>
  </sheetPr>
  <dimension ref="A1:I5669"/>
  <sheetViews>
    <sheetView topLeftCell="A42" zoomScale="110" zoomScaleNormal="110" zoomScaleSheetLayoutView="100" workbookViewId="0">
      <selection activeCell="N56" sqref="N56"/>
    </sheetView>
  </sheetViews>
  <sheetFormatPr defaultColWidth="8" defaultRowHeight="27" x14ac:dyDescent="0.6"/>
  <cols>
    <col min="1" max="1" width="7.28515625" style="40" customWidth="1"/>
    <col min="2" max="2" width="49.42578125" style="37" customWidth="1"/>
    <col min="3" max="3" width="8" style="37"/>
    <col min="4" max="4" width="51.5703125" style="37" hidden="1" customWidth="1"/>
    <col min="5" max="5" width="4.28515625" style="40" customWidth="1"/>
    <col min="6" max="6" width="48" style="37" bestFit="1" customWidth="1"/>
    <col min="7" max="7" width="3.42578125" style="37" bestFit="1" customWidth="1"/>
    <col min="8" max="8" width="17" style="25" customWidth="1"/>
    <col min="9" max="16384" width="8" style="37"/>
  </cols>
  <sheetData>
    <row r="1" spans="1:9" s="25" customFormat="1" ht="32.25" customHeight="1" x14ac:dyDescent="0.6">
      <c r="A1" s="24" t="s">
        <v>1540</v>
      </c>
      <c r="B1" s="24" t="s">
        <v>1541</v>
      </c>
    </row>
    <row r="2" spans="1:9" s="25" customFormat="1" ht="32.25" customHeight="1" x14ac:dyDescent="0.6">
      <c r="A2" s="26"/>
      <c r="B2" s="27" t="s">
        <v>1542</v>
      </c>
    </row>
    <row r="3" spans="1:9" s="30" customFormat="1" ht="26.25" customHeight="1" x14ac:dyDescent="0.2">
      <c r="A3" s="28" t="s">
        <v>1543</v>
      </c>
      <c r="B3" s="29" t="s">
        <v>1544</v>
      </c>
      <c r="D3" s="30" t="str">
        <f t="shared" ref="D3:D66" si="0">A3&amp;" "&amp;B3</f>
        <v>1 โรงเรียนสวนกุหลาบวิทยาลัย</v>
      </c>
      <c r="E3" s="31">
        <v>1</v>
      </c>
      <c r="F3" s="29" t="s">
        <v>1545</v>
      </c>
      <c r="G3" s="30">
        <v>1</v>
      </c>
      <c r="H3" s="192" t="s">
        <v>1957</v>
      </c>
      <c r="I3" s="30">
        <f>COUNTIF(รวม!K:K,E3)</f>
        <v>21</v>
      </c>
    </row>
    <row r="4" spans="1:9" s="30" customFormat="1" ht="26.25" customHeight="1" x14ac:dyDescent="0.2">
      <c r="A4" s="32" t="s">
        <v>1546</v>
      </c>
      <c r="B4" s="33" t="s">
        <v>1547</v>
      </c>
      <c r="D4" s="30" t="str">
        <f t="shared" si="0"/>
        <v>2 โรงเรียนเตรียมอุดมศึกษา</v>
      </c>
      <c r="E4" s="31">
        <v>2</v>
      </c>
      <c r="F4" s="33" t="s">
        <v>1548</v>
      </c>
      <c r="G4" s="30">
        <v>2</v>
      </c>
      <c r="H4" s="192" t="s">
        <v>1957</v>
      </c>
      <c r="I4" s="30">
        <f>COUNTIF(รวม!K:K,E4)</f>
        <v>39</v>
      </c>
    </row>
    <row r="5" spans="1:9" s="30" customFormat="1" ht="26.25" customHeight="1" x14ac:dyDescent="0.2">
      <c r="A5" s="32" t="s">
        <v>1549</v>
      </c>
      <c r="B5" s="33" t="s">
        <v>1550</v>
      </c>
      <c r="D5" s="30" t="str">
        <f t="shared" si="0"/>
        <v>3 โรงเรียนไตรมิตรวิทยาลัย</v>
      </c>
      <c r="E5" s="31">
        <v>3</v>
      </c>
      <c r="F5" s="33" t="s">
        <v>1551</v>
      </c>
      <c r="G5" s="30">
        <v>3</v>
      </c>
      <c r="H5" s="192" t="s">
        <v>1957</v>
      </c>
      <c r="I5" s="30">
        <f>COUNTIF(รวม!K:K,E5)</f>
        <v>11</v>
      </c>
    </row>
    <row r="6" spans="1:9" s="30" customFormat="1" ht="26.25" customHeight="1" x14ac:dyDescent="0.2">
      <c r="A6" s="32" t="s">
        <v>1552</v>
      </c>
      <c r="B6" s="33" t="s">
        <v>1553</v>
      </c>
      <c r="D6" s="30" t="str">
        <f t="shared" si="0"/>
        <v>4 โรงเรียนเทพศิรินทร์</v>
      </c>
      <c r="E6" s="31">
        <v>4</v>
      </c>
      <c r="F6" s="33" t="s">
        <v>1554</v>
      </c>
      <c r="G6" s="30">
        <v>4</v>
      </c>
      <c r="H6" s="192" t="s">
        <v>1957</v>
      </c>
      <c r="I6" s="30">
        <f>COUNTIF(รวม!K:K,E6)</f>
        <v>32</v>
      </c>
    </row>
    <row r="7" spans="1:9" s="30" customFormat="1" ht="26.25" customHeight="1" x14ac:dyDescent="0.2">
      <c r="A7" s="32" t="s">
        <v>1555</v>
      </c>
      <c r="B7" s="33" t="s">
        <v>1556</v>
      </c>
      <c r="D7" s="30" t="str">
        <f t="shared" si="0"/>
        <v>5 โรงเรียนเบญจมราชาลัย ในพระบรมราชูปถัมภ์</v>
      </c>
      <c r="E7" s="31">
        <v>5</v>
      </c>
      <c r="F7" s="33" t="s">
        <v>1557</v>
      </c>
      <c r="G7" s="30">
        <v>5</v>
      </c>
      <c r="H7" s="192" t="s">
        <v>1957</v>
      </c>
      <c r="I7" s="30">
        <f>COUNTIF(รวม!K:K,E7)</f>
        <v>16</v>
      </c>
    </row>
    <row r="8" spans="1:9" s="30" customFormat="1" ht="26.25" customHeight="1" x14ac:dyDescent="0.2">
      <c r="A8" s="34">
        <v>6</v>
      </c>
      <c r="B8" s="33" t="s">
        <v>1558</v>
      </c>
      <c r="D8" s="30" t="str">
        <f t="shared" si="0"/>
        <v>6 โรงเรียนมักกะสันพิทยา</v>
      </c>
      <c r="E8" s="31">
        <v>6</v>
      </c>
      <c r="F8" s="33" t="s">
        <v>1559</v>
      </c>
      <c r="G8" s="30">
        <v>6</v>
      </c>
      <c r="H8" s="192" t="s">
        <v>1957</v>
      </c>
      <c r="I8" s="30">
        <f>COUNTIF(รวม!K:K,E8)</f>
        <v>5</v>
      </c>
    </row>
    <row r="9" spans="1:9" s="30" customFormat="1" ht="26.25" customHeight="1" x14ac:dyDescent="0.2">
      <c r="A9" s="32" t="s">
        <v>1560</v>
      </c>
      <c r="B9" s="33" t="s">
        <v>1561</v>
      </c>
      <c r="D9" s="30" t="str">
        <f t="shared" si="0"/>
        <v>7 โรงเรียนวัดราชบพิธ</v>
      </c>
      <c r="E9" s="31">
        <v>7</v>
      </c>
      <c r="F9" s="33" t="s">
        <v>1562</v>
      </c>
      <c r="G9" s="30">
        <v>7</v>
      </c>
      <c r="H9" s="192" t="s">
        <v>1957</v>
      </c>
      <c r="I9" s="30">
        <f>COUNTIF(รวม!K:K,E9)</f>
        <v>1</v>
      </c>
    </row>
    <row r="10" spans="1:9" s="30" customFormat="1" ht="26.25" customHeight="1" x14ac:dyDescent="0.2">
      <c r="A10" s="32" t="s">
        <v>1563</v>
      </c>
      <c r="B10" s="33" t="s">
        <v>1564</v>
      </c>
      <c r="D10" s="30" t="str">
        <f t="shared" si="0"/>
        <v>8 โรงเรียนวัดสระเกศ</v>
      </c>
      <c r="E10" s="31">
        <v>8</v>
      </c>
      <c r="F10" s="33" t="s">
        <v>1565</v>
      </c>
      <c r="G10" s="30">
        <v>8</v>
      </c>
      <c r="H10" s="192" t="s">
        <v>1957</v>
      </c>
      <c r="I10" s="30">
        <f>COUNTIF(รวม!K:K,E10)</f>
        <v>1</v>
      </c>
    </row>
    <row r="11" spans="1:9" s="30" customFormat="1" ht="26.25" customHeight="1" x14ac:dyDescent="0.2">
      <c r="A11" s="34">
        <v>9</v>
      </c>
      <c r="B11" s="33" t="s">
        <v>1566</v>
      </c>
      <c r="D11" s="30" t="str">
        <f t="shared" si="0"/>
        <v>9 โรงเรียนวัดสังเวช</v>
      </c>
      <c r="E11" s="31">
        <v>9</v>
      </c>
      <c r="F11" s="33" t="s">
        <v>1567</v>
      </c>
      <c r="G11" s="30">
        <v>9</v>
      </c>
      <c r="H11" s="192" t="s">
        <v>1957</v>
      </c>
      <c r="I11" s="30">
        <f>COUNTIF(รวม!K:K,E11)</f>
        <v>0</v>
      </c>
    </row>
    <row r="12" spans="1:9" s="30" customFormat="1" ht="26.25" customHeight="1" x14ac:dyDescent="0.2">
      <c r="A12" s="35" t="s">
        <v>1568</v>
      </c>
      <c r="B12" s="36" t="s">
        <v>1569</v>
      </c>
      <c r="D12" s="30" t="str">
        <f t="shared" si="0"/>
        <v>10 โรงเรียนสายปัญญา ในพระบรมราชินูปถัมภ์</v>
      </c>
      <c r="E12" s="31">
        <v>10</v>
      </c>
      <c r="F12" s="36" t="s">
        <v>1570</v>
      </c>
      <c r="G12" s="30">
        <v>10</v>
      </c>
      <c r="H12" s="192" t="s">
        <v>1957</v>
      </c>
      <c r="I12" s="30">
        <f>COUNTIF(รวม!K:K,E12)</f>
        <v>2</v>
      </c>
    </row>
    <row r="13" spans="1:9" s="30" customFormat="1" ht="26.25" customHeight="1" x14ac:dyDescent="0.2">
      <c r="A13" s="28" t="s">
        <v>1571</v>
      </c>
      <c r="B13" s="29" t="s">
        <v>1572</v>
      </c>
      <c r="D13" s="30" t="str">
        <f t="shared" si="0"/>
        <v>11 โรงเรียนสตรีวิทยา</v>
      </c>
      <c r="E13" s="31">
        <v>11</v>
      </c>
      <c r="F13" s="29" t="s">
        <v>1573</v>
      </c>
      <c r="G13" s="30">
        <v>11</v>
      </c>
      <c r="H13" s="192" t="s">
        <v>1958</v>
      </c>
      <c r="I13" s="30">
        <f>COUNTIF(รวม!K:K,E13)</f>
        <v>22</v>
      </c>
    </row>
    <row r="14" spans="1:9" s="30" customFormat="1" ht="26.25" customHeight="1" x14ac:dyDescent="0.2">
      <c r="A14" s="32" t="s">
        <v>1574</v>
      </c>
      <c r="B14" s="33" t="s">
        <v>1575</v>
      </c>
      <c r="D14" s="30" t="str">
        <f t="shared" si="0"/>
        <v>12 โรงเรียนโยธินบูรณะ</v>
      </c>
      <c r="E14" s="31">
        <v>12</v>
      </c>
      <c r="F14" s="33" t="s">
        <v>1576</v>
      </c>
      <c r="G14" s="30">
        <v>12</v>
      </c>
      <c r="H14" s="192" t="s">
        <v>1958</v>
      </c>
      <c r="I14" s="30">
        <f>COUNTIF(รวม!K:K,E14)</f>
        <v>12</v>
      </c>
    </row>
    <row r="15" spans="1:9" s="30" customFormat="1" ht="26.25" customHeight="1" x14ac:dyDescent="0.2">
      <c r="A15" s="32" t="s">
        <v>1577</v>
      </c>
      <c r="B15" s="33" t="s">
        <v>1578</v>
      </c>
      <c r="D15" s="30" t="str">
        <f t="shared" si="0"/>
        <v>13 โรงเรียนสามเสนวิทยาลัย</v>
      </c>
      <c r="E15" s="31">
        <v>13</v>
      </c>
      <c r="F15" s="33" t="s">
        <v>1579</v>
      </c>
      <c r="G15" s="30">
        <v>13</v>
      </c>
      <c r="H15" s="192" t="s">
        <v>1958</v>
      </c>
      <c r="I15" s="30">
        <f>COUNTIF(รวม!K:K,E15)</f>
        <v>0</v>
      </c>
    </row>
    <row r="16" spans="1:9" s="30" customFormat="1" ht="26.25" customHeight="1" x14ac:dyDescent="0.2">
      <c r="A16" s="32" t="s">
        <v>1580</v>
      </c>
      <c r="B16" s="33" t="s">
        <v>1581</v>
      </c>
      <c r="D16" s="30" t="str">
        <f t="shared" si="0"/>
        <v>14 โรงเรียนศรีอยุธยา ในพระอุปถัมภ์ฯ</v>
      </c>
      <c r="E16" s="31">
        <v>14</v>
      </c>
      <c r="F16" s="33" t="s">
        <v>1582</v>
      </c>
      <c r="G16" s="30">
        <v>14</v>
      </c>
      <c r="H16" s="192" t="s">
        <v>1958</v>
      </c>
      <c r="I16" s="30">
        <f>COUNTIF(รวม!K:K,E16)</f>
        <v>36</v>
      </c>
    </row>
    <row r="17" spans="1:9" s="30" customFormat="1" ht="26.25" customHeight="1" x14ac:dyDescent="0.2">
      <c r="A17" s="32" t="s">
        <v>1583</v>
      </c>
      <c r="B17" s="33" t="s">
        <v>1584</v>
      </c>
      <c r="D17" s="30" t="str">
        <f t="shared" si="0"/>
        <v>15 โรงเรียนราชวินิต มัธยม</v>
      </c>
      <c r="E17" s="31">
        <v>15</v>
      </c>
      <c r="F17" s="33" t="s">
        <v>1585</v>
      </c>
      <c r="G17" s="30">
        <v>15</v>
      </c>
      <c r="H17" s="192" t="s">
        <v>1958</v>
      </c>
      <c r="I17" s="30">
        <f>COUNTIF(รวม!K:K,E17)</f>
        <v>13</v>
      </c>
    </row>
    <row r="18" spans="1:9" s="30" customFormat="1" ht="26.25" customHeight="1" x14ac:dyDescent="0.2">
      <c r="A18" s="32" t="s">
        <v>1586</v>
      </c>
      <c r="B18" s="33" t="s">
        <v>1587</v>
      </c>
      <c r="D18" s="30" t="str">
        <f t="shared" si="0"/>
        <v>16 โรงเรียนมัธยมวัดเบญจมบพิตร</v>
      </c>
      <c r="E18" s="31">
        <v>16</v>
      </c>
      <c r="F18" s="33" t="s">
        <v>1588</v>
      </c>
      <c r="G18" s="30">
        <v>16</v>
      </c>
      <c r="H18" s="192" t="s">
        <v>1958</v>
      </c>
      <c r="I18" s="30">
        <f>COUNTIF(รวม!K:K,E18)</f>
        <v>4</v>
      </c>
    </row>
    <row r="19" spans="1:9" s="30" customFormat="1" ht="26.25" customHeight="1" x14ac:dyDescent="0.2">
      <c r="A19" s="32" t="s">
        <v>1589</v>
      </c>
      <c r="B19" s="33" t="s">
        <v>1590</v>
      </c>
      <c r="D19" s="30" t="str">
        <f t="shared" si="0"/>
        <v>17 โรงเรียนราชนันทาจารย์ สามเสนวิทยาลัย 2</v>
      </c>
      <c r="E19" s="31">
        <v>17</v>
      </c>
      <c r="F19" s="33" t="s">
        <v>1591</v>
      </c>
      <c r="G19" s="30">
        <v>17</v>
      </c>
      <c r="H19" s="192" t="s">
        <v>1958</v>
      </c>
      <c r="I19" s="30">
        <f>COUNTIF(รวม!K:K,E19)</f>
        <v>4</v>
      </c>
    </row>
    <row r="20" spans="1:9" s="30" customFormat="1" ht="26.25" customHeight="1" x14ac:dyDescent="0.2">
      <c r="A20" s="32" t="s">
        <v>1592</v>
      </c>
      <c r="B20" s="33" t="s">
        <v>1593</v>
      </c>
      <c r="D20" s="30" t="str">
        <f t="shared" si="0"/>
        <v>18 โรงเรียนวัดบวรนิเวศ</v>
      </c>
      <c r="E20" s="31">
        <v>18</v>
      </c>
      <c r="F20" s="33" t="s">
        <v>1594</v>
      </c>
      <c r="G20" s="30">
        <v>18</v>
      </c>
      <c r="H20" s="192" t="s">
        <v>1958</v>
      </c>
      <c r="I20" s="30">
        <f>COUNTIF(รวม!K:K,E20)</f>
        <v>2</v>
      </c>
    </row>
    <row r="21" spans="1:9" s="30" customFormat="1" ht="26.25" customHeight="1" x14ac:dyDescent="0.2">
      <c r="A21" s="32" t="s">
        <v>1595</v>
      </c>
      <c r="B21" s="33" t="s">
        <v>1596</v>
      </c>
      <c r="D21" s="30" t="str">
        <f t="shared" si="0"/>
        <v>19 โรงเรียนวัดราชาธิวาส</v>
      </c>
      <c r="E21" s="31">
        <v>19</v>
      </c>
      <c r="F21" s="33" t="s">
        <v>1597</v>
      </c>
      <c r="G21" s="30">
        <v>19</v>
      </c>
      <c r="H21" s="192" t="s">
        <v>1958</v>
      </c>
      <c r="I21" s="30">
        <f>COUNTIF(รวม!K:K,E21)</f>
        <v>1</v>
      </c>
    </row>
    <row r="22" spans="1:9" s="30" customFormat="1" ht="26.25" customHeight="1" x14ac:dyDescent="0.2">
      <c r="A22" s="32" t="s">
        <v>1598</v>
      </c>
      <c r="B22" s="33" t="s">
        <v>1599</v>
      </c>
      <c r="D22" s="30" t="str">
        <f t="shared" si="0"/>
        <v>20 โรงเรียนศีลาจารพิพัฒน์</v>
      </c>
      <c r="E22" s="31">
        <v>20</v>
      </c>
      <c r="F22" s="33" t="s">
        <v>1600</v>
      </c>
      <c r="G22" s="30">
        <v>20</v>
      </c>
      <c r="H22" s="192" t="s">
        <v>1958</v>
      </c>
      <c r="I22" s="30">
        <f>COUNTIF(รวม!K:K,E22)</f>
        <v>4</v>
      </c>
    </row>
    <row r="23" spans="1:9" s="30" customFormat="1" ht="26.25" customHeight="1" x14ac:dyDescent="0.2">
      <c r="A23" s="32" t="s">
        <v>1601</v>
      </c>
      <c r="B23" s="33" t="s">
        <v>1602</v>
      </c>
      <c r="D23" s="30" t="str">
        <f t="shared" si="0"/>
        <v>21 โรงเรียนโยธินบูรณะ 2 (สุวรรณสุทธาราม)</v>
      </c>
      <c r="E23" s="31">
        <v>21</v>
      </c>
      <c r="F23" s="33" t="s">
        <v>1603</v>
      </c>
      <c r="G23" s="30">
        <v>21</v>
      </c>
      <c r="H23" s="192" t="s">
        <v>1958</v>
      </c>
      <c r="I23" s="30">
        <f>COUNTIF(รวม!K:K,E23)</f>
        <v>5</v>
      </c>
    </row>
    <row r="24" spans="1:9" s="30" customFormat="1" ht="26.25" customHeight="1" x14ac:dyDescent="0.2">
      <c r="A24" s="32" t="s">
        <v>1604</v>
      </c>
      <c r="B24" s="33" t="s">
        <v>1605</v>
      </c>
      <c r="D24" s="30" t="str">
        <f t="shared" si="0"/>
        <v>22 โรงเรียนสันติราษฎร์วิทยาลัย</v>
      </c>
      <c r="E24" s="31">
        <v>22</v>
      </c>
      <c r="F24" s="33" t="s">
        <v>1606</v>
      </c>
      <c r="G24" s="30">
        <v>22</v>
      </c>
      <c r="H24" s="192" t="s">
        <v>1958</v>
      </c>
      <c r="I24" s="30">
        <f>COUNTIF(รวม!K:K,E24)</f>
        <v>14</v>
      </c>
    </row>
    <row r="25" spans="1:9" s="30" customFormat="1" ht="26.25" customHeight="1" x14ac:dyDescent="0.2">
      <c r="A25" s="32" t="s">
        <v>1607</v>
      </c>
      <c r="B25" s="33" t="s">
        <v>1608</v>
      </c>
      <c r="D25" s="30" t="str">
        <f t="shared" si="0"/>
        <v>23 โรงเรียนมัธยมวัดมกุฏกษัตริย์</v>
      </c>
      <c r="E25" s="31">
        <v>23</v>
      </c>
      <c r="F25" s="33" t="s">
        <v>1609</v>
      </c>
      <c r="G25" s="30">
        <v>23</v>
      </c>
      <c r="H25" s="192" t="s">
        <v>1958</v>
      </c>
      <c r="I25" s="30">
        <f>COUNTIF(รวม!K:K,E25)</f>
        <v>4</v>
      </c>
    </row>
    <row r="26" spans="1:9" s="30" customFormat="1" ht="26.25" customHeight="1" x14ac:dyDescent="0.2">
      <c r="A26" s="35" t="s">
        <v>1610</v>
      </c>
      <c r="B26" s="36" t="s">
        <v>1611</v>
      </c>
      <c r="D26" s="30" t="str">
        <f t="shared" si="0"/>
        <v>24 โรงเรียนวัดน้อยนพคุณ</v>
      </c>
      <c r="E26" s="31">
        <v>24</v>
      </c>
      <c r="F26" s="36" t="s">
        <v>1612</v>
      </c>
      <c r="G26" s="30">
        <v>24</v>
      </c>
      <c r="H26" s="192" t="s">
        <v>1958</v>
      </c>
      <c r="I26" s="30">
        <f>COUNTIF(รวม!K:K,E26)</f>
        <v>1</v>
      </c>
    </row>
    <row r="27" spans="1:9" s="30" customFormat="1" ht="26.25" customHeight="1" x14ac:dyDescent="0.2">
      <c r="A27" s="28" t="s">
        <v>1613</v>
      </c>
      <c r="B27" s="29" t="s">
        <v>1614</v>
      </c>
      <c r="D27" s="30" t="str">
        <f t="shared" si="0"/>
        <v>25 โรงเรียนชิโนรสวิทยาลัย</v>
      </c>
      <c r="E27" s="31">
        <v>25</v>
      </c>
      <c r="F27" s="29" t="s">
        <v>1615</v>
      </c>
      <c r="G27" s="30">
        <v>25</v>
      </c>
      <c r="H27" s="192" t="s">
        <v>1959</v>
      </c>
      <c r="I27" s="30">
        <f>COUNTIF(รวม!K:K,E27)</f>
        <v>13</v>
      </c>
    </row>
    <row r="28" spans="1:9" s="30" customFormat="1" ht="26.25" customHeight="1" x14ac:dyDescent="0.2">
      <c r="A28" s="32" t="s">
        <v>1616</v>
      </c>
      <c r="B28" s="33" t="s">
        <v>1617</v>
      </c>
      <c r="D28" s="30" t="str">
        <f t="shared" si="0"/>
        <v>26 โรงเรียนทวีธาภิเศก</v>
      </c>
      <c r="E28" s="31">
        <v>26</v>
      </c>
      <c r="F28" s="33" t="s">
        <v>1618</v>
      </c>
      <c r="G28" s="30">
        <v>26</v>
      </c>
      <c r="H28" s="192" t="s">
        <v>1959</v>
      </c>
      <c r="I28" s="30">
        <f>COUNTIF(รวม!K:K,E28)</f>
        <v>9</v>
      </c>
    </row>
    <row r="29" spans="1:9" s="30" customFormat="1" ht="26.25" customHeight="1" x14ac:dyDescent="0.2">
      <c r="A29" s="32" t="s">
        <v>1619</v>
      </c>
      <c r="B29" s="33" t="s">
        <v>1620</v>
      </c>
      <c r="D29" s="30" t="str">
        <f t="shared" si="0"/>
        <v>27 โรงเรียนฤทธิณรงค์รอน</v>
      </c>
      <c r="E29" s="31">
        <v>27</v>
      </c>
      <c r="F29" s="33" t="s">
        <v>1621</v>
      </c>
      <c r="G29" s="30">
        <v>27</v>
      </c>
      <c r="H29" s="192" t="s">
        <v>1959</v>
      </c>
      <c r="I29" s="30">
        <f>COUNTIF(รวม!K:K,E29)</f>
        <v>6</v>
      </c>
    </row>
    <row r="30" spans="1:9" s="30" customFormat="1" ht="26.25" customHeight="1" x14ac:dyDescent="0.2">
      <c r="A30" s="32" t="s">
        <v>1622</v>
      </c>
      <c r="B30" s="33" t="s">
        <v>1623</v>
      </c>
      <c r="D30" s="30" t="str">
        <f t="shared" si="0"/>
        <v>28 โรงเรียนอุบลรัตนราชกัญญาราชวิทยาลัย กรุงเทพมหานคร</v>
      </c>
      <c r="E30" s="31">
        <v>28</v>
      </c>
      <c r="F30" s="33" t="s">
        <v>1624</v>
      </c>
      <c r="G30" s="30">
        <v>28</v>
      </c>
      <c r="H30" s="192" t="s">
        <v>1959</v>
      </c>
      <c r="I30" s="30">
        <f>COUNTIF(รวม!K:K,E30)</f>
        <v>4</v>
      </c>
    </row>
    <row r="31" spans="1:9" s="30" customFormat="1" ht="26.25" customHeight="1" x14ac:dyDescent="0.2">
      <c r="A31" s="32" t="s">
        <v>1625</v>
      </c>
      <c r="B31" s="33" t="s">
        <v>1626</v>
      </c>
      <c r="D31" s="30" t="str">
        <f t="shared" si="0"/>
        <v>29 โรงเรียนสวนอนันต์</v>
      </c>
      <c r="E31" s="31">
        <v>29</v>
      </c>
      <c r="F31" s="33" t="s">
        <v>1627</v>
      </c>
      <c r="G31" s="30">
        <v>29</v>
      </c>
      <c r="H31" s="192" t="s">
        <v>1959</v>
      </c>
      <c r="I31" s="30">
        <f>COUNTIF(รวม!K:K,E31)</f>
        <v>0</v>
      </c>
    </row>
    <row r="32" spans="1:9" s="30" customFormat="1" ht="26.25" customHeight="1" x14ac:dyDescent="0.2">
      <c r="A32" s="32" t="s">
        <v>1628</v>
      </c>
      <c r="B32" s="33" t="s">
        <v>1629</v>
      </c>
      <c r="D32" s="30" t="str">
        <f t="shared" si="0"/>
        <v>30 โรงเรียนมัธยมวัดดุสิตาราม</v>
      </c>
      <c r="E32" s="31">
        <v>30</v>
      </c>
      <c r="F32" s="33" t="s">
        <v>1630</v>
      </c>
      <c r="G32" s="30">
        <v>30</v>
      </c>
      <c r="H32" s="192" t="s">
        <v>1959</v>
      </c>
      <c r="I32" s="30">
        <f>COUNTIF(รวม!K:K,E32)</f>
        <v>12</v>
      </c>
    </row>
    <row r="33" spans="1:9" s="30" customFormat="1" ht="26.25" customHeight="1" x14ac:dyDescent="0.2">
      <c r="A33" s="32" t="s">
        <v>1631</v>
      </c>
      <c r="B33" s="33" t="s">
        <v>1632</v>
      </c>
      <c r="D33" s="30" t="str">
        <f t="shared" si="0"/>
        <v>31 โรงเรียนมัธยมวัดนายโรง</v>
      </c>
      <c r="E33" s="31">
        <v>31</v>
      </c>
      <c r="F33" s="33" t="s">
        <v>1633</v>
      </c>
      <c r="G33" s="30">
        <v>31</v>
      </c>
      <c r="H33" s="192" t="s">
        <v>1959</v>
      </c>
      <c r="I33" s="30">
        <f>COUNTIF(รวม!K:K,E33)</f>
        <v>0</v>
      </c>
    </row>
    <row r="34" spans="1:9" s="30" customFormat="1" ht="26.25" customHeight="1" x14ac:dyDescent="0.2">
      <c r="A34" s="32" t="s">
        <v>1634</v>
      </c>
      <c r="B34" s="33" t="s">
        <v>1635</v>
      </c>
      <c r="D34" s="30" t="str">
        <f t="shared" si="0"/>
        <v>32 โรงเรียนวัดบวรมงคล</v>
      </c>
      <c r="E34" s="31">
        <v>32</v>
      </c>
      <c r="F34" s="33" t="s">
        <v>1636</v>
      </c>
      <c r="G34" s="30">
        <v>32</v>
      </c>
      <c r="H34" s="192" t="s">
        <v>1959</v>
      </c>
      <c r="I34" s="30">
        <f>COUNTIF(รวม!K:K,E34)</f>
        <v>4</v>
      </c>
    </row>
    <row r="35" spans="1:9" s="30" customFormat="1" ht="26.25" customHeight="1" x14ac:dyDescent="0.2">
      <c r="A35" s="32" t="s">
        <v>1637</v>
      </c>
      <c r="B35" s="33" t="s">
        <v>1638</v>
      </c>
      <c r="D35" s="30" t="str">
        <f t="shared" si="0"/>
        <v>33 โรงเรียนสุวรรณารามวิทยาคม</v>
      </c>
      <c r="E35" s="31">
        <v>33</v>
      </c>
      <c r="F35" s="33" t="s">
        <v>1639</v>
      </c>
      <c r="G35" s="30">
        <v>33</v>
      </c>
      <c r="H35" s="192" t="s">
        <v>1959</v>
      </c>
      <c r="I35" s="30">
        <f>COUNTIF(รวม!K:K,E35)</f>
        <v>14</v>
      </c>
    </row>
    <row r="36" spans="1:9" s="30" customFormat="1" ht="26.25" customHeight="1" x14ac:dyDescent="0.2">
      <c r="A36" s="32" t="s">
        <v>1640</v>
      </c>
      <c r="B36" s="33" t="s">
        <v>1641</v>
      </c>
      <c r="D36" s="30" t="str">
        <f t="shared" si="0"/>
        <v>34 โรงเรียนสตรีวัดระฆัง</v>
      </c>
      <c r="E36" s="31">
        <v>34</v>
      </c>
      <c r="F36" s="33" t="s">
        <v>1642</v>
      </c>
      <c r="G36" s="30">
        <v>34</v>
      </c>
      <c r="H36" s="192" t="s">
        <v>1959</v>
      </c>
      <c r="I36" s="30">
        <f>COUNTIF(รวม!K:K,E36)</f>
        <v>11</v>
      </c>
    </row>
    <row r="37" spans="1:9" s="30" customFormat="1" ht="26.25" customHeight="1" x14ac:dyDescent="0.2">
      <c r="A37" s="35" t="s">
        <v>1643</v>
      </c>
      <c r="B37" s="36" t="s">
        <v>1644</v>
      </c>
      <c r="D37" s="30" t="str">
        <f t="shared" si="0"/>
        <v>35 โรงเรียนวิมุตยารามพิทยากร</v>
      </c>
      <c r="E37" s="31">
        <v>35</v>
      </c>
      <c r="F37" s="36" t="s">
        <v>1645</v>
      </c>
      <c r="G37" s="30">
        <v>35</v>
      </c>
      <c r="H37" s="192" t="s">
        <v>1959</v>
      </c>
      <c r="I37" s="30">
        <f>COUNTIF(รวม!K:K,E37)</f>
        <v>7</v>
      </c>
    </row>
    <row r="38" spans="1:9" s="30" customFormat="1" ht="26.25" customHeight="1" x14ac:dyDescent="0.2">
      <c r="A38" s="28" t="s">
        <v>1646</v>
      </c>
      <c r="B38" s="29" t="s">
        <v>1647</v>
      </c>
      <c r="D38" s="30" t="str">
        <f t="shared" si="0"/>
        <v>36 โรงเรียนนวมินทราชินูทิศ สตรีวิทยา พุทธมณฑล</v>
      </c>
      <c r="E38" s="31">
        <v>36</v>
      </c>
      <c r="F38" s="29" t="s">
        <v>1648</v>
      </c>
      <c r="G38" s="30">
        <v>36</v>
      </c>
      <c r="H38" s="192" t="s">
        <v>1960</v>
      </c>
      <c r="I38" s="30">
        <f>COUNTIF(รวม!K:K,E38)</f>
        <v>0</v>
      </c>
    </row>
    <row r="39" spans="1:9" s="30" customFormat="1" ht="26.25" customHeight="1" x14ac:dyDescent="0.2">
      <c r="A39" s="32" t="s">
        <v>1649</v>
      </c>
      <c r="B39" s="33" t="s">
        <v>1650</v>
      </c>
      <c r="D39" s="30" t="str">
        <f t="shared" si="0"/>
        <v>37 โรงเรียนโพธิสารพิทยากร</v>
      </c>
      <c r="E39" s="31">
        <v>37</v>
      </c>
      <c r="F39" s="33" t="s">
        <v>1651</v>
      </c>
      <c r="G39" s="30">
        <v>37</v>
      </c>
      <c r="H39" s="192" t="s">
        <v>1960</v>
      </c>
      <c r="I39" s="30">
        <f>COUNTIF(รวม!K:K,E39)</f>
        <v>11</v>
      </c>
    </row>
    <row r="40" spans="1:9" s="30" customFormat="1" ht="26.25" customHeight="1" x14ac:dyDescent="0.2">
      <c r="A40" s="32" t="s">
        <v>1652</v>
      </c>
      <c r="B40" s="33" t="s">
        <v>1653</v>
      </c>
      <c r="D40" s="30" t="str">
        <f t="shared" si="0"/>
        <v>38 โรงเรียนมหรรณพาราม</v>
      </c>
      <c r="E40" s="31">
        <v>38</v>
      </c>
      <c r="F40" s="33" t="s">
        <v>1654</v>
      </c>
      <c r="G40" s="30">
        <v>38</v>
      </c>
      <c r="H40" s="192" t="s">
        <v>1960</v>
      </c>
      <c r="I40" s="30">
        <f>COUNTIF(รวม!K:K,E40)</f>
        <v>10</v>
      </c>
    </row>
    <row r="41" spans="1:9" s="30" customFormat="1" ht="26.25" customHeight="1" x14ac:dyDescent="0.2">
      <c r="A41" s="32" t="s">
        <v>1655</v>
      </c>
      <c r="B41" s="33" t="s">
        <v>1656</v>
      </c>
      <c r="D41" s="30" t="str">
        <f t="shared" si="0"/>
        <v>39 โรงเรียนทีปังกรวิทยาพัฒน์ (วัดน้อยใน) ในพระราชูปถัมภ์ฯ</v>
      </c>
      <c r="E41" s="31">
        <v>39</v>
      </c>
      <c r="F41" s="33" t="s">
        <v>1657</v>
      </c>
      <c r="G41" s="30">
        <v>39</v>
      </c>
      <c r="H41" s="192" t="s">
        <v>1960</v>
      </c>
      <c r="I41" s="30">
        <f>COUNTIF(รวม!K:K,E41)</f>
        <v>5</v>
      </c>
    </row>
    <row r="42" spans="1:9" s="30" customFormat="1" ht="26.25" customHeight="1" x14ac:dyDescent="0.2">
      <c r="A42" s="32" t="s">
        <v>1658</v>
      </c>
      <c r="B42" s="33" t="s">
        <v>1659</v>
      </c>
      <c r="D42" s="30" t="str">
        <f t="shared" si="0"/>
        <v>40 โรงเรียนทีปังกรวิทยาพัฒน์ (ทวีวัฒนา) ในพระราชูปถัมภ์ฯ</v>
      </c>
      <c r="E42" s="31">
        <v>40</v>
      </c>
      <c r="F42" s="33" t="s">
        <v>1660</v>
      </c>
      <c r="G42" s="30">
        <v>40</v>
      </c>
      <c r="H42" s="192" t="s">
        <v>1960</v>
      </c>
      <c r="I42" s="30">
        <f>COUNTIF(รวม!K:K,E42)</f>
        <v>6</v>
      </c>
    </row>
    <row r="43" spans="1:9" s="30" customFormat="1" ht="26.25" customHeight="1" x14ac:dyDescent="0.2">
      <c r="A43" s="32" t="s">
        <v>1661</v>
      </c>
      <c r="B43" s="33" t="s">
        <v>1662</v>
      </c>
      <c r="D43" s="30" t="str">
        <f t="shared" si="0"/>
        <v>41 โรงเรียนสุวรรณพลับพลาพิทยาคม</v>
      </c>
      <c r="E43" s="31">
        <v>41</v>
      </c>
      <c r="F43" s="33" t="s">
        <v>1663</v>
      </c>
      <c r="G43" s="30">
        <v>41</v>
      </c>
      <c r="H43" s="192" t="s">
        <v>1960</v>
      </c>
      <c r="I43" s="30">
        <f>COUNTIF(รวม!K:K,E43)</f>
        <v>2</v>
      </c>
    </row>
    <row r="44" spans="1:9" s="30" customFormat="1" ht="26.25" customHeight="1" x14ac:dyDescent="0.2">
      <c r="A44" s="32" t="s">
        <v>1664</v>
      </c>
      <c r="B44" s="33" t="s">
        <v>1665</v>
      </c>
      <c r="D44" s="30" t="str">
        <f t="shared" si="0"/>
        <v>42 โรงเรียนศึกษานารี</v>
      </c>
      <c r="E44" s="31">
        <v>42</v>
      </c>
      <c r="F44" s="33" t="s">
        <v>1666</v>
      </c>
      <c r="G44" s="30">
        <v>42</v>
      </c>
      <c r="H44" s="192" t="s">
        <v>1960</v>
      </c>
      <c r="I44" s="30">
        <f>COUNTIF(รวม!K:K,E44)</f>
        <v>31</v>
      </c>
    </row>
    <row r="45" spans="1:9" s="30" customFormat="1" ht="26.25" customHeight="1" x14ac:dyDescent="0.2">
      <c r="A45" s="32" t="s">
        <v>1667</v>
      </c>
      <c r="B45" s="33" t="s">
        <v>1668</v>
      </c>
      <c r="D45" s="30" t="str">
        <f t="shared" si="0"/>
        <v>43 โรงเรียนธนบุรีวรเทพีพลารักษ์</v>
      </c>
      <c r="E45" s="31">
        <v>43</v>
      </c>
      <c r="F45" s="33" t="s">
        <v>1669</v>
      </c>
      <c r="G45" s="30">
        <v>43</v>
      </c>
      <c r="H45" s="192" t="s">
        <v>1960</v>
      </c>
      <c r="I45" s="30">
        <f>COUNTIF(รวม!K:K,E45)</f>
        <v>4</v>
      </c>
    </row>
    <row r="46" spans="1:9" s="30" customFormat="1" ht="26.25" customHeight="1" x14ac:dyDescent="0.2">
      <c r="A46" s="34">
        <v>44</v>
      </c>
      <c r="B46" s="33" t="s">
        <v>1670</v>
      </c>
      <c r="D46" s="30" t="str">
        <f t="shared" si="0"/>
        <v>44 โรงเรียนมัธยมวัดดาวคนอง</v>
      </c>
      <c r="E46" s="31">
        <v>44</v>
      </c>
      <c r="F46" s="33" t="s">
        <v>1671</v>
      </c>
      <c r="G46" s="30">
        <v>44</v>
      </c>
      <c r="H46" s="192" t="s">
        <v>1960</v>
      </c>
      <c r="I46" s="30">
        <f>COUNTIF(รวม!K:K,E46)</f>
        <v>4</v>
      </c>
    </row>
    <row r="47" spans="1:9" s="30" customFormat="1" ht="26.25" customHeight="1" x14ac:dyDescent="0.2">
      <c r="A47" s="32" t="s">
        <v>1672</v>
      </c>
      <c r="B47" s="33" t="s">
        <v>1673</v>
      </c>
      <c r="D47" s="30" t="str">
        <f t="shared" si="0"/>
        <v>45 โรงเรียนวัดราชโอรส</v>
      </c>
      <c r="E47" s="31">
        <v>45</v>
      </c>
      <c r="F47" s="33" t="s">
        <v>1674</v>
      </c>
      <c r="G47" s="30">
        <v>45</v>
      </c>
      <c r="H47" s="192" t="s">
        <v>1960</v>
      </c>
      <c r="I47" s="30">
        <f>COUNTIF(รวม!K:K,E47)</f>
        <v>28</v>
      </c>
    </row>
    <row r="48" spans="1:9" s="30" customFormat="1" ht="26.25" customHeight="1" x14ac:dyDescent="0.2">
      <c r="A48" s="35" t="s">
        <v>1675</v>
      </c>
      <c r="B48" s="36" t="s">
        <v>1676</v>
      </c>
      <c r="D48" s="30" t="str">
        <f t="shared" si="0"/>
        <v>46 โรงเรียนวัดอินทาราม</v>
      </c>
      <c r="E48" s="31">
        <v>46</v>
      </c>
      <c r="F48" s="36" t="s">
        <v>1677</v>
      </c>
      <c r="G48" s="30">
        <v>46</v>
      </c>
      <c r="H48" s="192" t="s">
        <v>1960</v>
      </c>
      <c r="I48" s="30">
        <f>COUNTIF(รวม!K:K,E48)</f>
        <v>15</v>
      </c>
    </row>
    <row r="49" spans="1:9" s="30" customFormat="1" ht="26.25" customHeight="1" x14ac:dyDescent="0.2">
      <c r="A49" s="28" t="s">
        <v>1678</v>
      </c>
      <c r="B49" s="29" t="s">
        <v>1679</v>
      </c>
      <c r="D49" s="30" t="str">
        <f t="shared" si="0"/>
        <v>47 โรงเรียนบางปะกอกวิทยาคม</v>
      </c>
      <c r="E49" s="31">
        <v>47</v>
      </c>
      <c r="F49" s="29" t="s">
        <v>1680</v>
      </c>
      <c r="G49" s="30">
        <v>47</v>
      </c>
      <c r="H49" s="192" t="s">
        <v>1961</v>
      </c>
      <c r="I49" s="30">
        <f>COUNTIF(รวม!K:K,E49)</f>
        <v>25</v>
      </c>
    </row>
    <row r="50" spans="1:9" s="30" customFormat="1" ht="26.25" customHeight="1" x14ac:dyDescent="0.2">
      <c r="A50" s="34">
        <v>48</v>
      </c>
      <c r="B50" s="33" t="s">
        <v>1681</v>
      </c>
      <c r="D50" s="30" t="str">
        <f t="shared" si="0"/>
        <v>48 โรงเรียนแจงร้อนวิทยา</v>
      </c>
      <c r="E50" s="31">
        <v>48</v>
      </c>
      <c r="F50" s="33" t="s">
        <v>1682</v>
      </c>
      <c r="G50" s="30">
        <v>48</v>
      </c>
      <c r="H50" s="192" t="s">
        <v>1961</v>
      </c>
      <c r="I50" s="30">
        <f>COUNTIF(รวม!K:K,E50)</f>
        <v>4</v>
      </c>
    </row>
    <row r="51" spans="1:9" s="30" customFormat="1" ht="26.25" customHeight="1" x14ac:dyDescent="0.2">
      <c r="A51" s="32" t="s">
        <v>1683</v>
      </c>
      <c r="B51" s="33" t="s">
        <v>1684</v>
      </c>
      <c r="D51" s="30" t="str">
        <f t="shared" si="0"/>
        <v>49 โรงเรียนบางมดวิทยา "สีสุกหวาดจวนอุปถัมภ์"</v>
      </c>
      <c r="E51" s="31">
        <v>49</v>
      </c>
      <c r="F51" s="33" t="s">
        <v>1685</v>
      </c>
      <c r="G51" s="30">
        <v>49</v>
      </c>
      <c r="H51" s="192" t="s">
        <v>1961</v>
      </c>
      <c r="I51" s="30">
        <f>COUNTIF(รวม!K:K,E51)</f>
        <v>0</v>
      </c>
    </row>
    <row r="52" spans="1:9" s="30" customFormat="1" ht="26.25" customHeight="1" x14ac:dyDescent="0.2">
      <c r="A52" s="32" t="s">
        <v>1686</v>
      </c>
      <c r="B52" s="33" t="s">
        <v>1687</v>
      </c>
      <c r="D52" s="30" t="str">
        <f t="shared" si="0"/>
        <v>50 โรงเรียนวัดพุทธบูชา</v>
      </c>
      <c r="E52" s="31">
        <v>50</v>
      </c>
      <c r="F52" s="33" t="s">
        <v>1688</v>
      </c>
      <c r="G52" s="30">
        <v>50</v>
      </c>
      <c r="H52" s="192" t="s">
        <v>1961</v>
      </c>
      <c r="I52" s="30">
        <f>COUNTIF(รวม!K:K,E52)</f>
        <v>14</v>
      </c>
    </row>
    <row r="53" spans="1:9" s="30" customFormat="1" ht="26.25" customHeight="1" x14ac:dyDescent="0.2">
      <c r="A53" s="32" t="s">
        <v>1689</v>
      </c>
      <c r="B53" s="33" t="s">
        <v>1690</v>
      </c>
      <c r="D53" s="30" t="str">
        <f t="shared" si="0"/>
        <v>51 อิสลามวิทยาลัยแห่งประเทศไทย</v>
      </c>
      <c r="E53" s="31">
        <v>51</v>
      </c>
      <c r="F53" s="33" t="s">
        <v>1690</v>
      </c>
      <c r="G53" s="30">
        <v>51</v>
      </c>
      <c r="H53" s="192" t="s">
        <v>1961</v>
      </c>
      <c r="I53" s="30">
        <f>COUNTIF(รวม!K:K,E53)</f>
        <v>22</v>
      </c>
    </row>
    <row r="54" spans="1:9" s="30" customFormat="1" ht="26.25" customHeight="1" x14ac:dyDescent="0.2">
      <c r="A54" s="32" t="s">
        <v>1691</v>
      </c>
      <c r="B54" s="33" t="s">
        <v>1692</v>
      </c>
      <c r="D54" s="30" t="str">
        <f t="shared" si="0"/>
        <v>52 โรงเรียนรัตนโกสินทร์สมโภชบางขุนเทียน</v>
      </c>
      <c r="E54" s="31">
        <v>52</v>
      </c>
      <c r="F54" s="33" t="s">
        <v>1693</v>
      </c>
      <c r="G54" s="30">
        <v>52</v>
      </c>
      <c r="H54" s="192" t="s">
        <v>1961</v>
      </c>
      <c r="I54" s="30">
        <f>COUNTIF(รวม!K:K,E54)</f>
        <v>30</v>
      </c>
    </row>
    <row r="55" spans="1:9" s="30" customFormat="1" ht="26.25" customHeight="1" x14ac:dyDescent="0.2">
      <c r="A55" s="32" t="s">
        <v>1694</v>
      </c>
      <c r="B55" s="33" t="s">
        <v>1695</v>
      </c>
      <c r="D55" s="30" t="str">
        <f t="shared" si="0"/>
        <v>53 โรงเรียนสวนกุหลาบวิทยาลัย ธนบุรี</v>
      </c>
      <c r="E55" s="31">
        <v>53</v>
      </c>
      <c r="F55" s="33" t="s">
        <v>1696</v>
      </c>
      <c r="G55" s="30">
        <v>53</v>
      </c>
      <c r="H55" s="192" t="s">
        <v>1961</v>
      </c>
      <c r="I55" s="30">
        <f>COUNTIF(รวม!K:K,E55)</f>
        <v>14</v>
      </c>
    </row>
    <row r="56" spans="1:9" s="30" customFormat="1" ht="26.25" customHeight="1" x14ac:dyDescent="0.2">
      <c r="A56" s="32" t="s">
        <v>1697</v>
      </c>
      <c r="B56" s="33" t="s">
        <v>1698</v>
      </c>
      <c r="D56" s="30" t="str">
        <f t="shared" si="0"/>
        <v>54 โรงเรียนพิทยาลงกรณ์พิทยาคม</v>
      </c>
      <c r="E56" s="31">
        <v>54</v>
      </c>
      <c r="F56" s="33" t="s">
        <v>1699</v>
      </c>
      <c r="G56" s="30">
        <v>54</v>
      </c>
      <c r="H56" s="192" t="s">
        <v>1961</v>
      </c>
      <c r="I56" s="30">
        <f>COUNTIF(รวม!K:K,E56)</f>
        <v>2</v>
      </c>
    </row>
    <row r="57" spans="1:9" s="30" customFormat="1" ht="26.25" customHeight="1" x14ac:dyDescent="0.2">
      <c r="A57" s="32" t="s">
        <v>1700</v>
      </c>
      <c r="B57" s="33" t="s">
        <v>1701</v>
      </c>
      <c r="D57" s="30" t="str">
        <f t="shared" si="0"/>
        <v>55 โรงเรียนมัธยมวัดสิงห์</v>
      </c>
      <c r="E57" s="31">
        <v>55</v>
      </c>
      <c r="F57" s="33" t="s">
        <v>1702</v>
      </c>
      <c r="G57" s="30">
        <v>55</v>
      </c>
      <c r="H57" s="192" t="s">
        <v>1961</v>
      </c>
      <c r="I57" s="30">
        <f>COUNTIF(รวม!K:K,E57)</f>
        <v>27</v>
      </c>
    </row>
    <row r="58" spans="1:9" s="30" customFormat="1" ht="26.25" customHeight="1" x14ac:dyDescent="0.2">
      <c r="A58" s="32" t="s">
        <v>1703</v>
      </c>
      <c r="B58" s="33" t="s">
        <v>1704</v>
      </c>
      <c r="D58" s="30" t="str">
        <f t="shared" si="0"/>
        <v>56 โรงเรียนศึกษานารีวิทยา</v>
      </c>
      <c r="E58" s="31">
        <v>56</v>
      </c>
      <c r="F58" s="33" t="s">
        <v>1705</v>
      </c>
      <c r="G58" s="30">
        <v>56</v>
      </c>
      <c r="H58" s="192" t="s">
        <v>1961</v>
      </c>
      <c r="I58" s="30">
        <f>COUNTIF(รวม!K:K,E58)</f>
        <v>16</v>
      </c>
    </row>
    <row r="59" spans="1:9" s="30" customFormat="1" ht="26.25" customHeight="1" x14ac:dyDescent="0.2">
      <c r="A59" s="35" t="s">
        <v>1706</v>
      </c>
      <c r="B59" s="36" t="s">
        <v>1707</v>
      </c>
      <c r="D59" s="30" t="str">
        <f t="shared" si="0"/>
        <v>57 โรงเรียนทวีธาภิเศก บางขุนเทียน</v>
      </c>
      <c r="E59" s="31">
        <v>57</v>
      </c>
      <c r="F59" s="36" t="s">
        <v>1708</v>
      </c>
      <c r="G59" s="30">
        <v>57</v>
      </c>
      <c r="H59" s="192" t="s">
        <v>1961</v>
      </c>
      <c r="I59" s="30">
        <f>COUNTIF(รวม!K:K,E59)</f>
        <v>3</v>
      </c>
    </row>
    <row r="60" spans="1:9" s="30" customFormat="1" ht="26.25" customHeight="1" x14ac:dyDescent="0.2">
      <c r="A60" s="28" t="s">
        <v>1709</v>
      </c>
      <c r="B60" s="29" t="s">
        <v>1710</v>
      </c>
      <c r="D60" s="30" t="str">
        <f t="shared" si="0"/>
        <v>58 โรงเรียนมัธยมวัดหนองแขม</v>
      </c>
      <c r="E60" s="31">
        <v>58</v>
      </c>
      <c r="F60" s="29" t="s">
        <v>1711</v>
      </c>
      <c r="G60" s="30">
        <v>58</v>
      </c>
      <c r="H60" s="192" t="s">
        <v>1962</v>
      </c>
      <c r="I60" s="41">
        <f>COUNTIF(รวม!K:K,E60)</f>
        <v>17</v>
      </c>
    </row>
    <row r="61" spans="1:9" s="30" customFormat="1" ht="26.25" customHeight="1" x14ac:dyDescent="0.2">
      <c r="A61" s="32" t="s">
        <v>1712</v>
      </c>
      <c r="B61" s="33" t="s">
        <v>1713</v>
      </c>
      <c r="D61" s="30" t="str">
        <f t="shared" si="0"/>
        <v>59 โรงเรียนนวลนรดิศวิทยาคม รัชมังคลาภิเษก</v>
      </c>
      <c r="E61" s="31">
        <v>59</v>
      </c>
      <c r="F61" s="33" t="s">
        <v>1714</v>
      </c>
      <c r="G61" s="30">
        <v>59</v>
      </c>
      <c r="H61" s="192" t="s">
        <v>1962</v>
      </c>
      <c r="I61" s="30">
        <f>COUNTIF(รวม!K:K,E61)</f>
        <v>7</v>
      </c>
    </row>
    <row r="62" spans="1:9" s="30" customFormat="1" ht="26.25" customHeight="1" x14ac:dyDescent="0.2">
      <c r="A62" s="32" t="s">
        <v>1715</v>
      </c>
      <c r="B62" s="33" t="s">
        <v>1716</v>
      </c>
      <c r="D62" s="30" t="str">
        <f t="shared" si="0"/>
        <v>60 โรงเรียนปัญญาวรคุณ</v>
      </c>
      <c r="E62" s="31">
        <v>60</v>
      </c>
      <c r="F62" s="33" t="s">
        <v>1717</v>
      </c>
      <c r="G62" s="30">
        <v>60</v>
      </c>
      <c r="H62" s="192" t="s">
        <v>1962</v>
      </c>
      <c r="I62" s="30">
        <f>COUNTIF(รวม!K:K,E62)</f>
        <v>13</v>
      </c>
    </row>
    <row r="63" spans="1:9" s="30" customFormat="1" ht="26.25" customHeight="1" x14ac:dyDescent="0.2">
      <c r="A63" s="34">
        <v>61</v>
      </c>
      <c r="B63" s="33" t="s">
        <v>1718</v>
      </c>
      <c r="D63" s="30" t="str">
        <f t="shared" si="0"/>
        <v>61 โรงเรียนวัดรางบัว</v>
      </c>
      <c r="E63" s="31">
        <v>61</v>
      </c>
      <c r="F63" s="33" t="s">
        <v>1719</v>
      </c>
      <c r="G63" s="30">
        <v>61</v>
      </c>
      <c r="H63" s="192" t="s">
        <v>1962</v>
      </c>
      <c r="I63" s="30">
        <f>COUNTIF(รวม!K:K,E63)</f>
        <v>1</v>
      </c>
    </row>
    <row r="64" spans="1:9" s="30" customFormat="1" ht="26.25" customHeight="1" x14ac:dyDescent="0.2">
      <c r="A64" s="32" t="s">
        <v>1720</v>
      </c>
      <c r="B64" s="33" t="s">
        <v>1721</v>
      </c>
      <c r="D64" s="30" t="str">
        <f t="shared" si="0"/>
        <v>62 โรงเรียนราชวินิตบางแคปานขำ</v>
      </c>
      <c r="E64" s="31">
        <v>62</v>
      </c>
      <c r="F64" s="33" t="s">
        <v>1722</v>
      </c>
      <c r="G64" s="30">
        <v>62</v>
      </c>
      <c r="H64" s="192" t="s">
        <v>1962</v>
      </c>
      <c r="I64" s="30">
        <f>COUNTIF(รวม!K:K,E64)</f>
        <v>7</v>
      </c>
    </row>
    <row r="65" spans="1:9" s="30" customFormat="1" ht="26.25" customHeight="1" x14ac:dyDescent="0.2">
      <c r="A65" s="32" t="s">
        <v>1723</v>
      </c>
      <c r="B65" s="33" t="s">
        <v>1724</v>
      </c>
      <c r="D65" s="30" t="str">
        <f t="shared" si="0"/>
        <v>63 โรงเรียนวัดนวลนรดิศ</v>
      </c>
      <c r="E65" s="31">
        <v>63</v>
      </c>
      <c r="F65" s="33" t="s">
        <v>1725</v>
      </c>
      <c r="G65" s="30">
        <v>63</v>
      </c>
      <c r="H65" s="192" t="s">
        <v>1962</v>
      </c>
      <c r="I65" s="30">
        <f>COUNTIF(รวม!K:K,E65)</f>
        <v>25</v>
      </c>
    </row>
    <row r="66" spans="1:9" s="30" customFormat="1" ht="26.25" customHeight="1" x14ac:dyDescent="0.2">
      <c r="A66" s="32" t="s">
        <v>1726</v>
      </c>
      <c r="B66" s="33" t="s">
        <v>1727</v>
      </c>
      <c r="D66" s="30" t="str">
        <f t="shared" si="0"/>
        <v>64 โรงเรียนจันทร์ประดิษฐารามวิทยาคม</v>
      </c>
      <c r="E66" s="31">
        <v>64</v>
      </c>
      <c r="F66" s="33" t="s">
        <v>1728</v>
      </c>
      <c r="G66" s="30">
        <v>64</v>
      </c>
      <c r="H66" s="192" t="s">
        <v>1962</v>
      </c>
      <c r="I66" s="30">
        <f>COUNTIF(รวม!K:K,E66)</f>
        <v>15</v>
      </c>
    </row>
    <row r="67" spans="1:9" s="30" customFormat="1" ht="26.25" customHeight="1" x14ac:dyDescent="0.2">
      <c r="A67" s="32" t="s">
        <v>1729</v>
      </c>
      <c r="B67" s="33" t="s">
        <v>1730</v>
      </c>
      <c r="D67" s="30" t="str">
        <f t="shared" ref="D67:D99" si="1">A67&amp;" "&amp;B67</f>
        <v>65 โรงเรียนสตรีวัดอัปสรสวรรค์</v>
      </c>
      <c r="E67" s="31">
        <v>65</v>
      </c>
      <c r="F67" s="33" t="s">
        <v>1731</v>
      </c>
      <c r="G67" s="30">
        <v>65</v>
      </c>
      <c r="H67" s="192" t="s">
        <v>1962</v>
      </c>
      <c r="I67" s="30">
        <f>COUNTIF(รวม!K:K,E67)</f>
        <v>1</v>
      </c>
    </row>
    <row r="68" spans="1:9" s="30" customFormat="1" ht="26.25" customHeight="1" x14ac:dyDescent="0.2">
      <c r="A68" s="34">
        <v>66</v>
      </c>
      <c r="B68" s="33" t="s">
        <v>1732</v>
      </c>
      <c r="D68" s="30" t="str">
        <f t="shared" si="1"/>
        <v>66 โรงเรียนไชยฉิมพลีวิทยาคม</v>
      </c>
      <c r="E68" s="31">
        <v>66</v>
      </c>
      <c r="F68" s="33" t="s">
        <v>1733</v>
      </c>
      <c r="G68" s="30">
        <v>66</v>
      </c>
      <c r="H68" s="192" t="s">
        <v>1962</v>
      </c>
      <c r="I68" s="30">
        <f>COUNTIF(รวม!K:K,E68)</f>
        <v>0</v>
      </c>
    </row>
    <row r="69" spans="1:9" s="30" customFormat="1" ht="26.25" customHeight="1" x14ac:dyDescent="0.2">
      <c r="A69" s="35" t="s">
        <v>1734</v>
      </c>
      <c r="B69" s="36" t="s">
        <v>1735</v>
      </c>
      <c r="D69" s="30" t="str">
        <f t="shared" si="1"/>
        <v>67 โรงเรียนวัดประดู่ในทรงธรรม</v>
      </c>
      <c r="E69" s="31">
        <v>67</v>
      </c>
      <c r="F69" s="36" t="s">
        <v>1736</v>
      </c>
      <c r="G69" s="30">
        <v>67</v>
      </c>
      <c r="H69" s="192" t="s">
        <v>1962</v>
      </c>
      <c r="I69" s="30">
        <f>COUNTIF(รวม!K:K,E69)</f>
        <v>0</v>
      </c>
    </row>
    <row r="70" spans="1:9" x14ac:dyDescent="0.6">
      <c r="A70" s="35"/>
      <c r="B70" s="36" t="s">
        <v>1524</v>
      </c>
      <c r="D70" s="30" t="str">
        <f t="shared" si="1"/>
        <v xml:space="preserve"> ผู้บริหารสถานศึกษา อันดับ คศ.3 ลงมา</v>
      </c>
      <c r="E70" s="31">
        <v>68</v>
      </c>
      <c r="F70" s="36" t="s">
        <v>1524</v>
      </c>
      <c r="G70" s="30">
        <v>68</v>
      </c>
      <c r="H70" s="192"/>
      <c r="I70" s="30"/>
    </row>
    <row r="71" spans="1:9" x14ac:dyDescent="0.6">
      <c r="A71" s="35"/>
      <c r="B71" s="36" t="s">
        <v>1525</v>
      </c>
      <c r="D71" s="30" t="str">
        <f t="shared" si="1"/>
        <v xml:space="preserve"> อันดับ คศ.4</v>
      </c>
      <c r="E71" s="31">
        <v>69</v>
      </c>
      <c r="F71" s="36" t="s">
        <v>1525</v>
      </c>
      <c r="G71" s="30">
        <v>69</v>
      </c>
      <c r="H71" s="192"/>
      <c r="I71" s="30"/>
    </row>
    <row r="72" spans="1:9" x14ac:dyDescent="0.6">
      <c r="A72" s="35"/>
      <c r="B72" s="36" t="s">
        <v>1526</v>
      </c>
      <c r="D72" s="30" t="str">
        <f t="shared" si="1"/>
        <v xml:space="preserve"> ข้าราชการครูและบุคลากรทางการศึกษา อันดับ คศ.3 ลงมา</v>
      </c>
      <c r="E72" s="31"/>
      <c r="F72" s="37" t="s">
        <v>1737</v>
      </c>
      <c r="G72" s="30">
        <v>0</v>
      </c>
      <c r="H72" s="192"/>
      <c r="I72" s="30"/>
    </row>
    <row r="73" spans="1:9" x14ac:dyDescent="0.6">
      <c r="A73" s="38"/>
      <c r="B73" s="39"/>
      <c r="D73" s="30" t="str">
        <f t="shared" si="1"/>
        <v xml:space="preserve"> </v>
      </c>
      <c r="E73" s="31"/>
      <c r="G73" s="30"/>
      <c r="H73" s="192"/>
      <c r="I73" s="30"/>
    </row>
    <row r="74" spans="1:9" x14ac:dyDescent="0.6">
      <c r="A74" s="38"/>
      <c r="B74" s="39"/>
      <c r="D74" s="30" t="str">
        <f t="shared" si="1"/>
        <v xml:space="preserve"> </v>
      </c>
      <c r="E74" s="31"/>
      <c r="G74" s="30"/>
      <c r="H74" s="192"/>
      <c r="I74" s="30"/>
    </row>
    <row r="75" spans="1:9" x14ac:dyDescent="0.6">
      <c r="A75" s="38"/>
      <c r="B75" s="39"/>
      <c r="D75" s="30" t="str">
        <f t="shared" si="1"/>
        <v xml:space="preserve"> </v>
      </c>
      <c r="E75" s="31"/>
      <c r="G75" s="30"/>
      <c r="H75" s="192"/>
      <c r="I75" s="30"/>
    </row>
    <row r="76" spans="1:9" x14ac:dyDescent="0.6">
      <c r="A76" s="38"/>
      <c r="B76" s="39"/>
      <c r="D76" s="30" t="str">
        <f t="shared" si="1"/>
        <v xml:space="preserve"> </v>
      </c>
      <c r="E76" s="31"/>
      <c r="G76" s="30"/>
      <c r="H76" s="192"/>
      <c r="I76" s="30" t="s">
        <v>1771</v>
      </c>
    </row>
    <row r="77" spans="1:9" x14ac:dyDescent="0.6">
      <c r="A77" s="38"/>
      <c r="B77" s="39"/>
      <c r="D77" s="30" t="str">
        <f t="shared" si="1"/>
        <v xml:space="preserve"> </v>
      </c>
      <c r="E77" s="31"/>
      <c r="G77" s="30"/>
      <c r="H77" s="192"/>
      <c r="I77" s="30"/>
    </row>
    <row r="78" spans="1:9" x14ac:dyDescent="0.6">
      <c r="A78" s="38"/>
      <c r="B78" s="39"/>
      <c r="D78" s="30" t="str">
        <f t="shared" si="1"/>
        <v xml:space="preserve"> </v>
      </c>
      <c r="E78" s="31"/>
      <c r="G78" s="30"/>
      <c r="H78" s="192"/>
      <c r="I78" s="30"/>
    </row>
    <row r="79" spans="1:9" x14ac:dyDescent="0.6">
      <c r="A79" s="38"/>
      <c r="B79" s="39"/>
      <c r="D79" s="30" t="str">
        <f t="shared" si="1"/>
        <v xml:space="preserve"> </v>
      </c>
      <c r="E79" s="31"/>
      <c r="G79" s="30"/>
      <c r="H79" s="192"/>
      <c r="I79" s="30"/>
    </row>
    <row r="80" spans="1:9" x14ac:dyDescent="0.6">
      <c r="A80" s="38"/>
      <c r="B80" s="39"/>
      <c r="D80" s="30" t="str">
        <f t="shared" si="1"/>
        <v xml:space="preserve"> </v>
      </c>
      <c r="E80" s="31"/>
      <c r="G80" s="30"/>
      <c r="H80" s="192"/>
      <c r="I80" s="30"/>
    </row>
    <row r="81" spans="1:9" x14ac:dyDescent="0.6">
      <c r="A81" s="38"/>
      <c r="B81" s="39"/>
      <c r="D81" s="30" t="str">
        <f t="shared" si="1"/>
        <v xml:space="preserve"> </v>
      </c>
      <c r="E81" s="31"/>
      <c r="G81" s="30"/>
      <c r="H81" s="192"/>
      <c r="I81" s="30"/>
    </row>
    <row r="82" spans="1:9" x14ac:dyDescent="0.6">
      <c r="A82" s="38"/>
      <c r="B82" s="39"/>
      <c r="D82" s="30" t="str">
        <f t="shared" si="1"/>
        <v xml:space="preserve"> </v>
      </c>
      <c r="E82" s="31"/>
      <c r="G82" s="30"/>
      <c r="H82" s="192"/>
      <c r="I82" s="30"/>
    </row>
    <row r="83" spans="1:9" x14ac:dyDescent="0.6">
      <c r="A83" s="38"/>
      <c r="B83" s="39"/>
      <c r="D83" s="30" t="str">
        <f t="shared" si="1"/>
        <v xml:space="preserve"> </v>
      </c>
      <c r="E83" s="31"/>
      <c r="G83" s="30"/>
      <c r="H83" s="192"/>
      <c r="I83" s="30"/>
    </row>
    <row r="84" spans="1:9" x14ac:dyDescent="0.6">
      <c r="A84" s="38"/>
      <c r="B84" s="39"/>
      <c r="D84" s="30" t="str">
        <f t="shared" si="1"/>
        <v xml:space="preserve"> </v>
      </c>
      <c r="E84" s="31"/>
      <c r="G84" s="30"/>
      <c r="H84" s="192"/>
      <c r="I84" s="30"/>
    </row>
    <row r="85" spans="1:9" x14ac:dyDescent="0.6">
      <c r="A85" s="38"/>
      <c r="B85" s="39"/>
      <c r="D85" s="30" t="str">
        <f t="shared" si="1"/>
        <v xml:space="preserve"> </v>
      </c>
      <c r="E85" s="31"/>
      <c r="G85" s="30"/>
      <c r="H85" s="192"/>
      <c r="I85" s="30"/>
    </row>
    <row r="86" spans="1:9" x14ac:dyDescent="0.6">
      <c r="A86" s="38"/>
      <c r="B86" s="39"/>
      <c r="D86" s="30" t="str">
        <f t="shared" si="1"/>
        <v xml:space="preserve"> </v>
      </c>
      <c r="E86" s="31"/>
      <c r="G86" s="30"/>
      <c r="H86" s="192"/>
      <c r="I86" s="30"/>
    </row>
    <row r="87" spans="1:9" x14ac:dyDescent="0.6">
      <c r="A87" s="38"/>
      <c r="B87" s="39"/>
      <c r="D87" s="30" t="str">
        <f t="shared" si="1"/>
        <v xml:space="preserve"> </v>
      </c>
      <c r="E87" s="31"/>
      <c r="G87" s="30"/>
      <c r="H87" s="192"/>
      <c r="I87" s="30"/>
    </row>
    <row r="88" spans="1:9" x14ac:dyDescent="0.6">
      <c r="A88" s="38"/>
      <c r="B88" s="39"/>
      <c r="D88" s="30" t="str">
        <f t="shared" si="1"/>
        <v xml:space="preserve"> </v>
      </c>
      <c r="E88" s="31"/>
      <c r="G88" s="30"/>
      <c r="H88" s="192"/>
      <c r="I88" s="30"/>
    </row>
    <row r="89" spans="1:9" x14ac:dyDescent="0.6">
      <c r="A89" s="38"/>
      <c r="B89" s="39"/>
      <c r="D89" s="30" t="str">
        <f t="shared" si="1"/>
        <v xml:space="preserve"> </v>
      </c>
      <c r="E89" s="31"/>
      <c r="G89" s="30"/>
      <c r="H89" s="192"/>
      <c r="I89" s="30"/>
    </row>
    <row r="90" spans="1:9" x14ac:dyDescent="0.6">
      <c r="A90" s="38"/>
      <c r="B90" s="39"/>
      <c r="D90" s="30" t="str">
        <f t="shared" si="1"/>
        <v xml:space="preserve"> </v>
      </c>
      <c r="E90" s="31"/>
      <c r="G90" s="30"/>
      <c r="H90" s="192"/>
      <c r="I90" s="30"/>
    </row>
    <row r="91" spans="1:9" x14ac:dyDescent="0.6">
      <c r="A91" s="38"/>
      <c r="B91" s="39"/>
      <c r="D91" s="30" t="str">
        <f t="shared" si="1"/>
        <v xml:space="preserve"> </v>
      </c>
      <c r="E91" s="31"/>
      <c r="G91" s="30"/>
      <c r="H91" s="192"/>
      <c r="I91" s="30"/>
    </row>
    <row r="92" spans="1:9" x14ac:dyDescent="0.6">
      <c r="A92" s="38"/>
      <c r="B92" s="39"/>
      <c r="D92" s="30" t="str">
        <f t="shared" si="1"/>
        <v xml:space="preserve"> </v>
      </c>
      <c r="E92" s="31"/>
      <c r="G92" s="30"/>
      <c r="H92" s="192"/>
      <c r="I92" s="30"/>
    </row>
    <row r="93" spans="1:9" x14ac:dyDescent="0.6">
      <c r="A93" s="38"/>
      <c r="B93" s="39"/>
      <c r="D93" s="30" t="str">
        <f t="shared" si="1"/>
        <v xml:space="preserve"> </v>
      </c>
      <c r="E93" s="31"/>
      <c r="G93" s="30"/>
      <c r="H93" s="192"/>
      <c r="I93" s="30"/>
    </row>
    <row r="94" spans="1:9" x14ac:dyDescent="0.6">
      <c r="A94" s="38"/>
      <c r="B94" s="39"/>
      <c r="D94" s="30" t="str">
        <f t="shared" si="1"/>
        <v xml:space="preserve"> </v>
      </c>
      <c r="E94" s="31"/>
      <c r="G94" s="30"/>
      <c r="H94" s="192"/>
      <c r="I94" s="30"/>
    </row>
    <row r="95" spans="1:9" x14ac:dyDescent="0.6">
      <c r="A95" s="38"/>
      <c r="B95" s="39"/>
      <c r="D95" s="30" t="str">
        <f t="shared" si="1"/>
        <v xml:space="preserve"> </v>
      </c>
      <c r="E95" s="31"/>
      <c r="G95" s="30"/>
      <c r="H95" s="192"/>
      <c r="I95" s="30"/>
    </row>
    <row r="96" spans="1:9" x14ac:dyDescent="0.6">
      <c r="A96" s="38"/>
      <c r="B96" s="39"/>
      <c r="D96" s="30" t="str">
        <f t="shared" si="1"/>
        <v xml:space="preserve"> </v>
      </c>
      <c r="E96" s="31"/>
      <c r="G96" s="30"/>
      <c r="H96" s="192"/>
      <c r="I96" s="30"/>
    </row>
    <row r="97" spans="1:9" x14ac:dyDescent="0.6">
      <c r="A97" s="38"/>
      <c r="B97" s="39"/>
      <c r="D97" s="30" t="str">
        <f t="shared" si="1"/>
        <v xml:space="preserve"> </v>
      </c>
      <c r="E97" s="31"/>
      <c r="G97" s="30"/>
      <c r="H97" s="192"/>
      <c r="I97" s="30"/>
    </row>
    <row r="98" spans="1:9" x14ac:dyDescent="0.6">
      <c r="A98" s="38"/>
      <c r="B98" s="39"/>
      <c r="D98" s="30" t="str">
        <f t="shared" si="1"/>
        <v xml:space="preserve"> </v>
      </c>
      <c r="E98" s="31"/>
      <c r="G98" s="30"/>
      <c r="H98" s="192"/>
      <c r="I98" s="30"/>
    </row>
    <row r="99" spans="1:9" x14ac:dyDescent="0.6">
      <c r="A99" s="38"/>
      <c r="B99" s="39"/>
      <c r="D99" s="30" t="str">
        <f t="shared" si="1"/>
        <v xml:space="preserve"> </v>
      </c>
      <c r="E99" s="31"/>
      <c r="G99" s="30"/>
      <c r="H99" s="192"/>
      <c r="I99" s="30"/>
    </row>
    <row r="100" spans="1:9" x14ac:dyDescent="0.6">
      <c r="A100" s="38"/>
      <c r="B100" s="39"/>
    </row>
    <row r="101" spans="1:9" x14ac:dyDescent="0.6">
      <c r="A101" s="38"/>
      <c r="B101" s="39"/>
    </row>
    <row r="102" spans="1:9" x14ac:dyDescent="0.6">
      <c r="A102" s="38"/>
      <c r="B102" s="39"/>
    </row>
    <row r="103" spans="1:9" x14ac:dyDescent="0.6">
      <c r="A103" s="38"/>
      <c r="B103" s="39"/>
    </row>
    <row r="104" spans="1:9" x14ac:dyDescent="0.6">
      <c r="A104" s="38"/>
      <c r="B104" s="39"/>
    </row>
    <row r="105" spans="1:9" x14ac:dyDescent="0.6">
      <c r="A105" s="38"/>
      <c r="B105" s="39"/>
    </row>
    <row r="106" spans="1:9" x14ac:dyDescent="0.6">
      <c r="A106" s="38"/>
      <c r="B106" s="39"/>
    </row>
    <row r="107" spans="1:9" x14ac:dyDescent="0.6">
      <c r="A107" s="38"/>
      <c r="B107" s="39"/>
    </row>
    <row r="108" spans="1:9" x14ac:dyDescent="0.6">
      <c r="A108" s="38"/>
      <c r="B108" s="39"/>
    </row>
    <row r="109" spans="1:9" x14ac:dyDescent="0.6">
      <c r="A109" s="38"/>
      <c r="B109" s="39"/>
    </row>
    <row r="110" spans="1:9" x14ac:dyDescent="0.6">
      <c r="A110" s="38"/>
      <c r="B110" s="39"/>
    </row>
    <row r="111" spans="1:9" x14ac:dyDescent="0.6">
      <c r="A111" s="38"/>
      <c r="B111" s="39"/>
    </row>
    <row r="112" spans="1:9" x14ac:dyDescent="0.6">
      <c r="A112" s="38"/>
      <c r="B112" s="39"/>
    </row>
    <row r="113" spans="1:2" x14ac:dyDescent="0.6">
      <c r="A113" s="38"/>
      <c r="B113" s="39"/>
    </row>
    <row r="114" spans="1:2" x14ac:dyDescent="0.6">
      <c r="A114" s="38"/>
      <c r="B114" s="39"/>
    </row>
    <row r="115" spans="1:2" x14ac:dyDescent="0.6">
      <c r="A115" s="38"/>
      <c r="B115" s="39"/>
    </row>
    <row r="116" spans="1:2" x14ac:dyDescent="0.6">
      <c r="A116" s="38"/>
      <c r="B116" s="39"/>
    </row>
    <row r="117" spans="1:2" x14ac:dyDescent="0.6">
      <c r="A117" s="38"/>
      <c r="B117" s="39"/>
    </row>
    <row r="118" spans="1:2" x14ac:dyDescent="0.6">
      <c r="A118" s="38"/>
      <c r="B118" s="39"/>
    </row>
    <row r="119" spans="1:2" x14ac:dyDescent="0.6">
      <c r="A119" s="38"/>
      <c r="B119" s="39"/>
    </row>
    <row r="120" spans="1:2" x14ac:dyDescent="0.6">
      <c r="A120" s="38"/>
      <c r="B120" s="39"/>
    </row>
    <row r="121" spans="1:2" x14ac:dyDescent="0.6">
      <c r="A121" s="38"/>
      <c r="B121" s="39"/>
    </row>
    <row r="122" spans="1:2" x14ac:dyDescent="0.6">
      <c r="A122" s="38"/>
      <c r="B122" s="39"/>
    </row>
    <row r="123" spans="1:2" x14ac:dyDescent="0.6">
      <c r="A123" s="38"/>
      <c r="B123" s="39"/>
    </row>
    <row r="124" spans="1:2" x14ac:dyDescent="0.6">
      <c r="A124" s="38"/>
      <c r="B124" s="39"/>
    </row>
    <row r="125" spans="1:2" x14ac:dyDescent="0.6">
      <c r="A125" s="38"/>
      <c r="B125" s="39"/>
    </row>
    <row r="126" spans="1:2" x14ac:dyDescent="0.6">
      <c r="A126" s="38"/>
      <c r="B126" s="39"/>
    </row>
    <row r="127" spans="1:2" x14ac:dyDescent="0.6">
      <c r="A127" s="38"/>
      <c r="B127" s="39"/>
    </row>
    <row r="128" spans="1:2" x14ac:dyDescent="0.6">
      <c r="A128" s="38"/>
      <c r="B128" s="39"/>
    </row>
    <row r="129" spans="1:2" x14ac:dyDescent="0.6">
      <c r="A129" s="38"/>
      <c r="B129" s="39"/>
    </row>
    <row r="130" spans="1:2" x14ac:dyDescent="0.6">
      <c r="A130" s="38"/>
      <c r="B130" s="39"/>
    </row>
    <row r="131" spans="1:2" x14ac:dyDescent="0.6">
      <c r="A131" s="38"/>
      <c r="B131" s="39"/>
    </row>
    <row r="132" spans="1:2" x14ac:dyDescent="0.6">
      <c r="A132" s="38"/>
      <c r="B132" s="39"/>
    </row>
    <row r="133" spans="1:2" x14ac:dyDescent="0.6">
      <c r="A133" s="38"/>
      <c r="B133" s="39"/>
    </row>
    <row r="134" spans="1:2" x14ac:dyDescent="0.6">
      <c r="A134" s="38"/>
      <c r="B134" s="39"/>
    </row>
    <row r="135" spans="1:2" x14ac:dyDescent="0.6">
      <c r="A135" s="38"/>
      <c r="B135" s="39"/>
    </row>
    <row r="136" spans="1:2" x14ac:dyDescent="0.6">
      <c r="A136" s="38"/>
      <c r="B136" s="39"/>
    </row>
    <row r="137" spans="1:2" x14ac:dyDescent="0.6">
      <c r="A137" s="38"/>
      <c r="B137" s="39"/>
    </row>
    <row r="138" spans="1:2" x14ac:dyDescent="0.6">
      <c r="A138" s="38"/>
      <c r="B138" s="39"/>
    </row>
    <row r="139" spans="1:2" x14ac:dyDescent="0.6">
      <c r="A139" s="38"/>
      <c r="B139" s="39"/>
    </row>
    <row r="140" spans="1:2" x14ac:dyDescent="0.6">
      <c r="A140" s="38"/>
      <c r="B140" s="39"/>
    </row>
    <row r="141" spans="1:2" x14ac:dyDescent="0.6">
      <c r="A141" s="38"/>
      <c r="B141" s="39"/>
    </row>
    <row r="142" spans="1:2" x14ac:dyDescent="0.6">
      <c r="A142" s="38"/>
      <c r="B142" s="39"/>
    </row>
    <row r="143" spans="1:2" x14ac:dyDescent="0.6">
      <c r="A143" s="38"/>
      <c r="B143" s="39"/>
    </row>
    <row r="144" spans="1:2" x14ac:dyDescent="0.6">
      <c r="A144" s="38"/>
      <c r="B144" s="39"/>
    </row>
    <row r="145" spans="1:2" x14ac:dyDescent="0.6">
      <c r="A145" s="38"/>
      <c r="B145" s="39"/>
    </row>
    <row r="146" spans="1:2" x14ac:dyDescent="0.6">
      <c r="A146" s="38"/>
      <c r="B146" s="39"/>
    </row>
    <row r="147" spans="1:2" x14ac:dyDescent="0.6">
      <c r="A147" s="38"/>
      <c r="B147" s="39"/>
    </row>
    <row r="148" spans="1:2" x14ac:dyDescent="0.6">
      <c r="A148" s="38"/>
      <c r="B148" s="39"/>
    </row>
    <row r="149" spans="1:2" x14ac:dyDescent="0.6">
      <c r="A149" s="38"/>
      <c r="B149" s="39"/>
    </row>
    <row r="150" spans="1:2" x14ac:dyDescent="0.6">
      <c r="A150" s="38"/>
      <c r="B150" s="39"/>
    </row>
    <row r="151" spans="1:2" x14ac:dyDescent="0.6">
      <c r="A151" s="38"/>
      <c r="B151" s="39"/>
    </row>
    <row r="152" spans="1:2" x14ac:dyDescent="0.6">
      <c r="A152" s="38"/>
      <c r="B152" s="39"/>
    </row>
    <row r="153" spans="1:2" x14ac:dyDescent="0.6">
      <c r="A153" s="38"/>
      <c r="B153" s="39"/>
    </row>
    <row r="154" spans="1:2" x14ac:dyDescent="0.6">
      <c r="A154" s="38"/>
      <c r="B154" s="39"/>
    </row>
    <row r="155" spans="1:2" x14ac:dyDescent="0.6">
      <c r="A155" s="38"/>
      <c r="B155" s="39"/>
    </row>
    <row r="156" spans="1:2" x14ac:dyDescent="0.6">
      <c r="A156" s="38"/>
      <c r="B156" s="39"/>
    </row>
    <row r="157" spans="1:2" x14ac:dyDescent="0.6">
      <c r="A157" s="38"/>
      <c r="B157" s="39"/>
    </row>
    <row r="158" spans="1:2" x14ac:dyDescent="0.6">
      <c r="A158" s="38"/>
      <c r="B158" s="39"/>
    </row>
    <row r="159" spans="1:2" x14ac:dyDescent="0.6">
      <c r="A159" s="38"/>
      <c r="B159" s="39"/>
    </row>
    <row r="160" spans="1:2" x14ac:dyDescent="0.6">
      <c r="A160" s="38"/>
      <c r="B160" s="39"/>
    </row>
    <row r="161" spans="1:2" x14ac:dyDescent="0.6">
      <c r="A161" s="38"/>
      <c r="B161" s="39"/>
    </row>
    <row r="162" spans="1:2" x14ac:dyDescent="0.6">
      <c r="A162" s="38"/>
      <c r="B162" s="39"/>
    </row>
    <row r="163" spans="1:2" x14ac:dyDescent="0.6">
      <c r="A163" s="38"/>
      <c r="B163" s="39"/>
    </row>
    <row r="164" spans="1:2" x14ac:dyDescent="0.6">
      <c r="A164" s="38"/>
      <c r="B164" s="39"/>
    </row>
    <row r="165" spans="1:2" x14ac:dyDescent="0.6">
      <c r="A165" s="38"/>
      <c r="B165" s="39"/>
    </row>
    <row r="166" spans="1:2" x14ac:dyDescent="0.6">
      <c r="A166" s="38"/>
      <c r="B166" s="39"/>
    </row>
    <row r="167" spans="1:2" x14ac:dyDescent="0.6">
      <c r="A167" s="38"/>
      <c r="B167" s="39"/>
    </row>
    <row r="168" spans="1:2" x14ac:dyDescent="0.6">
      <c r="A168" s="38"/>
      <c r="B168" s="39"/>
    </row>
    <row r="169" spans="1:2" x14ac:dyDescent="0.6">
      <c r="A169" s="38"/>
      <c r="B169" s="39"/>
    </row>
    <row r="170" spans="1:2" x14ac:dyDescent="0.6">
      <c r="A170" s="38"/>
      <c r="B170" s="39"/>
    </row>
    <row r="171" spans="1:2" x14ac:dyDescent="0.6">
      <c r="A171" s="38"/>
      <c r="B171" s="39"/>
    </row>
    <row r="172" spans="1:2" x14ac:dyDescent="0.6">
      <c r="A172" s="38"/>
      <c r="B172" s="39"/>
    </row>
    <row r="173" spans="1:2" x14ac:dyDescent="0.6">
      <c r="A173" s="38"/>
      <c r="B173" s="39"/>
    </row>
    <row r="174" spans="1:2" x14ac:dyDescent="0.6">
      <c r="A174" s="38"/>
      <c r="B174" s="39"/>
    </row>
    <row r="175" spans="1:2" x14ac:dyDescent="0.6">
      <c r="A175" s="38"/>
      <c r="B175" s="39"/>
    </row>
    <row r="176" spans="1:2" x14ac:dyDescent="0.6">
      <c r="A176" s="38"/>
      <c r="B176" s="39"/>
    </row>
    <row r="177" spans="1:2" x14ac:dyDescent="0.6">
      <c r="A177" s="38"/>
      <c r="B177" s="39"/>
    </row>
    <row r="178" spans="1:2" x14ac:dyDescent="0.6">
      <c r="A178" s="38"/>
      <c r="B178" s="39"/>
    </row>
    <row r="179" spans="1:2" x14ac:dyDescent="0.6">
      <c r="A179" s="38"/>
      <c r="B179" s="39"/>
    </row>
    <row r="180" spans="1:2" x14ac:dyDescent="0.6">
      <c r="A180" s="38"/>
      <c r="B180" s="39"/>
    </row>
    <row r="181" spans="1:2" x14ac:dyDescent="0.6">
      <c r="A181" s="38"/>
      <c r="B181" s="39"/>
    </row>
    <row r="182" spans="1:2" x14ac:dyDescent="0.6">
      <c r="A182" s="38"/>
      <c r="B182" s="39"/>
    </row>
    <row r="183" spans="1:2" x14ac:dyDescent="0.6">
      <c r="A183" s="38"/>
      <c r="B183" s="39"/>
    </row>
    <row r="184" spans="1:2" x14ac:dyDescent="0.6">
      <c r="A184" s="38"/>
      <c r="B184" s="39"/>
    </row>
    <row r="185" spans="1:2" x14ac:dyDescent="0.6">
      <c r="A185" s="38"/>
      <c r="B185" s="39"/>
    </row>
    <row r="186" spans="1:2" x14ac:dyDescent="0.6">
      <c r="A186" s="38"/>
      <c r="B186" s="39"/>
    </row>
    <row r="187" spans="1:2" x14ac:dyDescent="0.6">
      <c r="A187" s="38"/>
      <c r="B187" s="39"/>
    </row>
    <row r="188" spans="1:2" x14ac:dyDescent="0.6">
      <c r="A188" s="38"/>
      <c r="B188" s="39"/>
    </row>
    <row r="189" spans="1:2" x14ac:dyDescent="0.6">
      <c r="A189" s="38"/>
      <c r="B189" s="39"/>
    </row>
    <row r="190" spans="1:2" x14ac:dyDescent="0.6">
      <c r="A190" s="38"/>
      <c r="B190" s="39"/>
    </row>
    <row r="191" spans="1:2" x14ac:dyDescent="0.6">
      <c r="A191" s="38"/>
      <c r="B191" s="39"/>
    </row>
    <row r="192" spans="1:2" x14ac:dyDescent="0.6">
      <c r="A192" s="38"/>
      <c r="B192" s="39"/>
    </row>
    <row r="193" spans="1:2" x14ac:dyDescent="0.6">
      <c r="A193" s="38"/>
      <c r="B193" s="39"/>
    </row>
    <row r="194" spans="1:2" x14ac:dyDescent="0.6">
      <c r="A194" s="38"/>
      <c r="B194" s="39"/>
    </row>
    <row r="195" spans="1:2" x14ac:dyDescent="0.6">
      <c r="A195" s="38"/>
      <c r="B195" s="39"/>
    </row>
    <row r="196" spans="1:2" x14ac:dyDescent="0.6">
      <c r="A196" s="38"/>
      <c r="B196" s="39"/>
    </row>
    <row r="197" spans="1:2" x14ac:dyDescent="0.6">
      <c r="A197" s="38"/>
      <c r="B197" s="39"/>
    </row>
    <row r="198" spans="1:2" x14ac:dyDescent="0.6">
      <c r="A198" s="38"/>
      <c r="B198" s="39"/>
    </row>
    <row r="199" spans="1:2" x14ac:dyDescent="0.6">
      <c r="A199" s="38"/>
      <c r="B199" s="39"/>
    </row>
    <row r="200" spans="1:2" x14ac:dyDescent="0.6">
      <c r="A200" s="38"/>
      <c r="B200" s="39"/>
    </row>
    <row r="201" spans="1:2" x14ac:dyDescent="0.6">
      <c r="A201" s="38"/>
      <c r="B201" s="39"/>
    </row>
    <row r="202" spans="1:2" x14ac:dyDescent="0.6">
      <c r="A202" s="38"/>
      <c r="B202" s="39"/>
    </row>
    <row r="203" spans="1:2" x14ac:dyDescent="0.6">
      <c r="A203" s="38"/>
      <c r="B203" s="39"/>
    </row>
    <row r="204" spans="1:2" x14ac:dyDescent="0.6">
      <c r="A204" s="38"/>
      <c r="B204" s="39"/>
    </row>
    <row r="205" spans="1:2" x14ac:dyDescent="0.6">
      <c r="A205" s="38"/>
      <c r="B205" s="39"/>
    </row>
    <row r="206" spans="1:2" x14ac:dyDescent="0.6">
      <c r="A206" s="38"/>
      <c r="B206" s="39"/>
    </row>
    <row r="207" spans="1:2" x14ac:dyDescent="0.6">
      <c r="A207" s="38"/>
      <c r="B207" s="39"/>
    </row>
    <row r="208" spans="1:2" x14ac:dyDescent="0.6">
      <c r="A208" s="38"/>
      <c r="B208" s="39"/>
    </row>
    <row r="209" spans="1:2" x14ac:dyDescent="0.6">
      <c r="A209" s="38"/>
      <c r="B209" s="39"/>
    </row>
    <row r="210" spans="1:2" x14ac:dyDescent="0.6">
      <c r="A210" s="38"/>
      <c r="B210" s="39"/>
    </row>
    <row r="211" spans="1:2" x14ac:dyDescent="0.6">
      <c r="A211" s="38"/>
      <c r="B211" s="39"/>
    </row>
    <row r="212" spans="1:2" x14ac:dyDescent="0.6">
      <c r="A212" s="38"/>
      <c r="B212" s="39"/>
    </row>
    <row r="213" spans="1:2" x14ac:dyDescent="0.6">
      <c r="A213" s="38"/>
      <c r="B213" s="39"/>
    </row>
    <row r="214" spans="1:2" x14ac:dyDescent="0.6">
      <c r="A214" s="38"/>
      <c r="B214" s="39"/>
    </row>
    <row r="215" spans="1:2" x14ac:dyDescent="0.6">
      <c r="A215" s="38"/>
      <c r="B215" s="39"/>
    </row>
    <row r="216" spans="1:2" x14ac:dyDescent="0.6">
      <c r="A216" s="38"/>
      <c r="B216" s="39"/>
    </row>
    <row r="217" spans="1:2" x14ac:dyDescent="0.6">
      <c r="A217" s="38"/>
      <c r="B217" s="39"/>
    </row>
    <row r="218" spans="1:2" x14ac:dyDescent="0.6">
      <c r="A218" s="38"/>
      <c r="B218" s="39"/>
    </row>
    <row r="219" spans="1:2" x14ac:dyDescent="0.6">
      <c r="A219" s="38"/>
      <c r="B219" s="39"/>
    </row>
    <row r="220" spans="1:2" x14ac:dyDescent="0.6">
      <c r="A220" s="38"/>
      <c r="B220" s="39"/>
    </row>
    <row r="221" spans="1:2" x14ac:dyDescent="0.6">
      <c r="A221" s="38"/>
      <c r="B221" s="39"/>
    </row>
    <row r="222" spans="1:2" x14ac:dyDescent="0.6">
      <c r="A222" s="38"/>
      <c r="B222" s="39"/>
    </row>
    <row r="223" spans="1:2" x14ac:dyDescent="0.6">
      <c r="A223" s="38"/>
      <c r="B223" s="39"/>
    </row>
    <row r="224" spans="1:2" x14ac:dyDescent="0.6">
      <c r="A224" s="38"/>
      <c r="B224" s="39"/>
    </row>
    <row r="225" spans="1:2" x14ac:dyDescent="0.6">
      <c r="A225" s="38"/>
      <c r="B225" s="39"/>
    </row>
    <row r="226" spans="1:2" x14ac:dyDescent="0.6">
      <c r="A226" s="38"/>
      <c r="B226" s="39"/>
    </row>
    <row r="227" spans="1:2" x14ac:dyDescent="0.6">
      <c r="A227" s="38"/>
      <c r="B227" s="39"/>
    </row>
    <row r="228" spans="1:2" x14ac:dyDescent="0.6">
      <c r="A228" s="38"/>
      <c r="B228" s="39"/>
    </row>
    <row r="229" spans="1:2" x14ac:dyDescent="0.6">
      <c r="A229" s="38"/>
      <c r="B229" s="39"/>
    </row>
    <row r="230" spans="1:2" x14ac:dyDescent="0.6">
      <c r="A230" s="38"/>
      <c r="B230" s="39"/>
    </row>
    <row r="231" spans="1:2" x14ac:dyDescent="0.6">
      <c r="A231" s="38"/>
      <c r="B231" s="39"/>
    </row>
    <row r="232" spans="1:2" x14ac:dyDescent="0.6">
      <c r="A232" s="38"/>
      <c r="B232" s="39"/>
    </row>
    <row r="233" spans="1:2" x14ac:dyDescent="0.6">
      <c r="A233" s="38"/>
      <c r="B233" s="39"/>
    </row>
    <row r="234" spans="1:2" x14ac:dyDescent="0.6">
      <c r="A234" s="38"/>
      <c r="B234" s="39"/>
    </row>
    <row r="235" spans="1:2" x14ac:dyDescent="0.6">
      <c r="A235" s="38"/>
      <c r="B235" s="39"/>
    </row>
    <row r="236" spans="1:2" x14ac:dyDescent="0.6">
      <c r="A236" s="38"/>
      <c r="B236" s="39"/>
    </row>
    <row r="237" spans="1:2" x14ac:dyDescent="0.6">
      <c r="A237" s="38"/>
      <c r="B237" s="39"/>
    </row>
    <row r="238" spans="1:2" x14ac:dyDescent="0.6">
      <c r="A238" s="38"/>
      <c r="B238" s="39"/>
    </row>
    <row r="239" spans="1:2" x14ac:dyDescent="0.6">
      <c r="A239" s="38"/>
      <c r="B239" s="39"/>
    </row>
    <row r="240" spans="1:2" x14ac:dyDescent="0.6">
      <c r="A240" s="38"/>
      <c r="B240" s="39"/>
    </row>
    <row r="241" spans="1:2" x14ac:dyDescent="0.6">
      <c r="A241" s="38"/>
      <c r="B241" s="39"/>
    </row>
    <row r="242" spans="1:2" x14ac:dyDescent="0.6">
      <c r="A242" s="38"/>
      <c r="B242" s="39"/>
    </row>
    <row r="243" spans="1:2" x14ac:dyDescent="0.6">
      <c r="A243" s="38"/>
      <c r="B243" s="39"/>
    </row>
    <row r="244" spans="1:2" x14ac:dyDescent="0.6">
      <c r="A244" s="38"/>
      <c r="B244" s="39"/>
    </row>
    <row r="245" spans="1:2" x14ac:dyDescent="0.6">
      <c r="A245" s="38"/>
      <c r="B245" s="39"/>
    </row>
    <row r="246" spans="1:2" x14ac:dyDescent="0.6">
      <c r="A246" s="38"/>
      <c r="B246" s="39"/>
    </row>
    <row r="247" spans="1:2" x14ac:dyDescent="0.6">
      <c r="A247" s="38"/>
      <c r="B247" s="39"/>
    </row>
    <row r="248" spans="1:2" x14ac:dyDescent="0.6">
      <c r="A248" s="38"/>
      <c r="B248" s="39"/>
    </row>
    <row r="249" spans="1:2" x14ac:dyDescent="0.6">
      <c r="A249" s="38"/>
      <c r="B249" s="39"/>
    </row>
    <row r="250" spans="1:2" x14ac:dyDescent="0.6">
      <c r="A250" s="38"/>
      <c r="B250" s="39"/>
    </row>
    <row r="251" spans="1:2" x14ac:dyDescent="0.6">
      <c r="A251" s="38"/>
      <c r="B251" s="39"/>
    </row>
    <row r="252" spans="1:2" x14ac:dyDescent="0.6">
      <c r="A252" s="38"/>
      <c r="B252" s="39"/>
    </row>
    <row r="253" spans="1:2" x14ac:dyDescent="0.6">
      <c r="A253" s="38"/>
      <c r="B253" s="39"/>
    </row>
    <row r="254" spans="1:2" x14ac:dyDescent="0.6">
      <c r="A254" s="38"/>
      <c r="B254" s="39"/>
    </row>
    <row r="255" spans="1:2" x14ac:dyDescent="0.6">
      <c r="A255" s="38"/>
      <c r="B255" s="39"/>
    </row>
    <row r="256" spans="1:2" x14ac:dyDescent="0.6">
      <c r="A256" s="38"/>
      <c r="B256" s="39"/>
    </row>
    <row r="257" spans="1:2" x14ac:dyDescent="0.6">
      <c r="A257" s="38"/>
      <c r="B257" s="39"/>
    </row>
    <row r="258" spans="1:2" x14ac:dyDescent="0.6">
      <c r="A258" s="38"/>
      <c r="B258" s="39"/>
    </row>
    <row r="259" spans="1:2" x14ac:dyDescent="0.6">
      <c r="A259" s="38"/>
      <c r="B259" s="39"/>
    </row>
    <row r="260" spans="1:2" x14ac:dyDescent="0.6">
      <c r="A260" s="38"/>
      <c r="B260" s="39"/>
    </row>
    <row r="261" spans="1:2" x14ac:dyDescent="0.6">
      <c r="A261" s="38"/>
      <c r="B261" s="39"/>
    </row>
    <row r="262" spans="1:2" x14ac:dyDescent="0.6">
      <c r="A262" s="38"/>
      <c r="B262" s="39"/>
    </row>
    <row r="263" spans="1:2" x14ac:dyDescent="0.6">
      <c r="A263" s="38"/>
      <c r="B263" s="39"/>
    </row>
    <row r="264" spans="1:2" x14ac:dyDescent="0.6">
      <c r="A264" s="38"/>
      <c r="B264" s="39"/>
    </row>
    <row r="265" spans="1:2" x14ac:dyDescent="0.6">
      <c r="A265" s="38"/>
      <c r="B265" s="39"/>
    </row>
    <row r="266" spans="1:2" x14ac:dyDescent="0.6">
      <c r="A266" s="38"/>
      <c r="B266" s="39"/>
    </row>
    <row r="267" spans="1:2" x14ac:dyDescent="0.6">
      <c r="A267" s="38"/>
      <c r="B267" s="39"/>
    </row>
    <row r="268" spans="1:2" x14ac:dyDescent="0.6">
      <c r="A268" s="38"/>
      <c r="B268" s="39"/>
    </row>
    <row r="269" spans="1:2" x14ac:dyDescent="0.6">
      <c r="A269" s="38"/>
      <c r="B269" s="39"/>
    </row>
    <row r="270" spans="1:2" x14ac:dyDescent="0.6">
      <c r="A270" s="38"/>
      <c r="B270" s="39"/>
    </row>
    <row r="271" spans="1:2" x14ac:dyDescent="0.6">
      <c r="A271" s="38"/>
      <c r="B271" s="39"/>
    </row>
    <row r="272" spans="1:2" x14ac:dyDescent="0.6">
      <c r="A272" s="38"/>
      <c r="B272" s="39"/>
    </row>
    <row r="273" spans="1:2" x14ac:dyDescent="0.6">
      <c r="A273" s="38"/>
      <c r="B273" s="39"/>
    </row>
    <row r="274" spans="1:2" x14ac:dyDescent="0.6">
      <c r="A274" s="38"/>
      <c r="B274" s="39"/>
    </row>
    <row r="275" spans="1:2" x14ac:dyDescent="0.6">
      <c r="A275" s="38"/>
      <c r="B275" s="39"/>
    </row>
    <row r="276" spans="1:2" x14ac:dyDescent="0.6">
      <c r="A276" s="38"/>
      <c r="B276" s="39"/>
    </row>
    <row r="277" spans="1:2" x14ac:dyDescent="0.6">
      <c r="A277" s="38"/>
      <c r="B277" s="39"/>
    </row>
    <row r="278" spans="1:2" x14ac:dyDescent="0.6">
      <c r="A278" s="38"/>
      <c r="B278" s="39"/>
    </row>
    <row r="279" spans="1:2" x14ac:dyDescent="0.6">
      <c r="A279" s="38"/>
      <c r="B279" s="39"/>
    </row>
    <row r="280" spans="1:2" x14ac:dyDescent="0.6">
      <c r="A280" s="38"/>
      <c r="B280" s="39"/>
    </row>
    <row r="281" spans="1:2" x14ac:dyDescent="0.6">
      <c r="A281" s="38"/>
      <c r="B281" s="39"/>
    </row>
    <row r="282" spans="1:2" x14ac:dyDescent="0.6">
      <c r="A282" s="38"/>
      <c r="B282" s="39"/>
    </row>
    <row r="283" spans="1:2" x14ac:dyDescent="0.6">
      <c r="A283" s="38"/>
      <c r="B283" s="39"/>
    </row>
    <row r="284" spans="1:2" x14ac:dyDescent="0.6">
      <c r="A284" s="38"/>
      <c r="B284" s="39"/>
    </row>
    <row r="285" spans="1:2" x14ac:dyDescent="0.6">
      <c r="A285" s="38"/>
      <c r="B285" s="39"/>
    </row>
    <row r="286" spans="1:2" x14ac:dyDescent="0.6">
      <c r="A286" s="38"/>
      <c r="B286" s="39"/>
    </row>
    <row r="287" spans="1:2" x14ac:dyDescent="0.6">
      <c r="A287" s="38"/>
      <c r="B287" s="39"/>
    </row>
    <row r="288" spans="1:2" x14ac:dyDescent="0.6">
      <c r="A288" s="38"/>
      <c r="B288" s="39"/>
    </row>
    <row r="289" spans="1:2" x14ac:dyDescent="0.6">
      <c r="A289" s="38"/>
      <c r="B289" s="39"/>
    </row>
    <row r="290" spans="1:2" x14ac:dyDescent="0.6">
      <c r="A290" s="38"/>
      <c r="B290" s="39"/>
    </row>
    <row r="291" spans="1:2" x14ac:dyDescent="0.6">
      <c r="A291" s="38"/>
      <c r="B291" s="39"/>
    </row>
    <row r="292" spans="1:2" x14ac:dyDescent="0.6">
      <c r="A292" s="38"/>
      <c r="B292" s="39"/>
    </row>
    <row r="293" spans="1:2" x14ac:dyDescent="0.6">
      <c r="A293" s="38"/>
      <c r="B293" s="39"/>
    </row>
    <row r="294" spans="1:2" x14ac:dyDescent="0.6">
      <c r="A294" s="38"/>
      <c r="B294" s="39"/>
    </row>
    <row r="295" spans="1:2" x14ac:dyDescent="0.6">
      <c r="A295" s="38"/>
      <c r="B295" s="39"/>
    </row>
    <row r="296" spans="1:2" x14ac:dyDescent="0.6">
      <c r="A296" s="38"/>
      <c r="B296" s="39"/>
    </row>
    <row r="297" spans="1:2" x14ac:dyDescent="0.6">
      <c r="A297" s="38"/>
      <c r="B297" s="39"/>
    </row>
    <row r="298" spans="1:2" x14ac:dyDescent="0.6">
      <c r="A298" s="38"/>
      <c r="B298" s="39"/>
    </row>
    <row r="299" spans="1:2" x14ac:dyDescent="0.6">
      <c r="A299" s="38"/>
      <c r="B299" s="39"/>
    </row>
    <row r="300" spans="1:2" x14ac:dyDescent="0.6">
      <c r="A300" s="38"/>
      <c r="B300" s="39"/>
    </row>
    <row r="301" spans="1:2" x14ac:dyDescent="0.6">
      <c r="A301" s="38"/>
      <c r="B301" s="39"/>
    </row>
    <row r="302" spans="1:2" x14ac:dyDescent="0.6">
      <c r="A302" s="38"/>
      <c r="B302" s="39"/>
    </row>
    <row r="303" spans="1:2" x14ac:dyDescent="0.6">
      <c r="A303" s="38"/>
      <c r="B303" s="39"/>
    </row>
    <row r="304" spans="1:2" x14ac:dyDescent="0.6">
      <c r="A304" s="38"/>
      <c r="B304" s="39"/>
    </row>
    <row r="305" spans="1:2" x14ac:dyDescent="0.6">
      <c r="A305" s="38"/>
      <c r="B305" s="39"/>
    </row>
    <row r="306" spans="1:2" x14ac:dyDescent="0.6">
      <c r="A306" s="38"/>
      <c r="B306" s="39"/>
    </row>
    <row r="307" spans="1:2" x14ac:dyDescent="0.6">
      <c r="A307" s="38"/>
      <c r="B307" s="39"/>
    </row>
    <row r="308" spans="1:2" x14ac:dyDescent="0.6">
      <c r="A308" s="38"/>
      <c r="B308" s="39"/>
    </row>
    <row r="309" spans="1:2" x14ac:dyDescent="0.6">
      <c r="A309" s="38"/>
      <c r="B309" s="39"/>
    </row>
    <row r="310" spans="1:2" x14ac:dyDescent="0.6">
      <c r="A310" s="38"/>
      <c r="B310" s="39"/>
    </row>
    <row r="311" spans="1:2" x14ac:dyDescent="0.6">
      <c r="A311" s="38"/>
      <c r="B311" s="39"/>
    </row>
    <row r="312" spans="1:2" x14ac:dyDescent="0.6">
      <c r="A312" s="38"/>
      <c r="B312" s="39"/>
    </row>
    <row r="313" spans="1:2" x14ac:dyDescent="0.6">
      <c r="A313" s="38"/>
      <c r="B313" s="39"/>
    </row>
    <row r="314" spans="1:2" x14ac:dyDescent="0.6">
      <c r="A314" s="38"/>
      <c r="B314" s="39"/>
    </row>
    <row r="315" spans="1:2" x14ac:dyDescent="0.6">
      <c r="A315" s="38"/>
      <c r="B315" s="39"/>
    </row>
    <row r="316" spans="1:2" x14ac:dyDescent="0.6">
      <c r="A316" s="38"/>
      <c r="B316" s="39"/>
    </row>
    <row r="317" spans="1:2" x14ac:dyDescent="0.6">
      <c r="A317" s="38"/>
      <c r="B317" s="39"/>
    </row>
    <row r="318" spans="1:2" x14ac:dyDescent="0.6">
      <c r="A318" s="38"/>
      <c r="B318" s="39"/>
    </row>
    <row r="319" spans="1:2" x14ac:dyDescent="0.6">
      <c r="A319" s="38"/>
      <c r="B319" s="39"/>
    </row>
    <row r="320" spans="1:2" x14ac:dyDescent="0.6">
      <c r="A320" s="38"/>
      <c r="B320" s="39"/>
    </row>
    <row r="321" spans="1:2" x14ac:dyDescent="0.6">
      <c r="A321" s="38"/>
      <c r="B321" s="39"/>
    </row>
    <row r="322" spans="1:2" x14ac:dyDescent="0.6">
      <c r="A322" s="38"/>
      <c r="B322" s="39"/>
    </row>
    <row r="323" spans="1:2" x14ac:dyDescent="0.6">
      <c r="A323" s="38"/>
      <c r="B323" s="39"/>
    </row>
    <row r="324" spans="1:2" x14ac:dyDescent="0.6">
      <c r="A324" s="38"/>
      <c r="B324" s="39"/>
    </row>
    <row r="325" spans="1:2" x14ac:dyDescent="0.6">
      <c r="A325" s="38"/>
      <c r="B325" s="39"/>
    </row>
    <row r="326" spans="1:2" x14ac:dyDescent="0.6">
      <c r="A326" s="38"/>
      <c r="B326" s="39"/>
    </row>
    <row r="327" spans="1:2" x14ac:dyDescent="0.6">
      <c r="A327" s="38"/>
      <c r="B327" s="39"/>
    </row>
    <row r="328" spans="1:2" x14ac:dyDescent="0.6">
      <c r="A328" s="38"/>
      <c r="B328" s="39"/>
    </row>
    <row r="329" spans="1:2" x14ac:dyDescent="0.6">
      <c r="A329" s="38"/>
      <c r="B329" s="39"/>
    </row>
    <row r="330" spans="1:2" x14ac:dyDescent="0.6">
      <c r="A330" s="38"/>
      <c r="B330" s="39"/>
    </row>
    <row r="331" spans="1:2" x14ac:dyDescent="0.6">
      <c r="A331" s="38"/>
      <c r="B331" s="39"/>
    </row>
    <row r="332" spans="1:2" x14ac:dyDescent="0.6">
      <c r="A332" s="38"/>
      <c r="B332" s="39"/>
    </row>
    <row r="333" spans="1:2" x14ac:dyDescent="0.6">
      <c r="A333" s="38"/>
      <c r="B333" s="39"/>
    </row>
    <row r="334" spans="1:2" x14ac:dyDescent="0.6">
      <c r="A334" s="38"/>
      <c r="B334" s="39"/>
    </row>
    <row r="335" spans="1:2" x14ac:dyDescent="0.6">
      <c r="A335" s="38"/>
      <c r="B335" s="39"/>
    </row>
    <row r="336" spans="1:2" x14ac:dyDescent="0.6">
      <c r="A336" s="38"/>
      <c r="B336" s="39"/>
    </row>
    <row r="337" spans="1:2" x14ac:dyDescent="0.6">
      <c r="A337" s="38"/>
      <c r="B337" s="39"/>
    </row>
    <row r="338" spans="1:2" x14ac:dyDescent="0.6">
      <c r="A338" s="38"/>
      <c r="B338" s="39"/>
    </row>
    <row r="339" spans="1:2" x14ac:dyDescent="0.6">
      <c r="A339" s="38"/>
      <c r="B339" s="39"/>
    </row>
    <row r="340" spans="1:2" x14ac:dyDescent="0.6">
      <c r="A340" s="38"/>
      <c r="B340" s="39"/>
    </row>
    <row r="341" spans="1:2" x14ac:dyDescent="0.6">
      <c r="A341" s="38"/>
      <c r="B341" s="39"/>
    </row>
    <row r="342" spans="1:2" x14ac:dyDescent="0.6">
      <c r="A342" s="38"/>
      <c r="B342" s="39"/>
    </row>
    <row r="343" spans="1:2" x14ac:dyDescent="0.6">
      <c r="A343" s="38"/>
      <c r="B343" s="39"/>
    </row>
    <row r="344" spans="1:2" x14ac:dyDescent="0.6">
      <c r="A344" s="38"/>
      <c r="B344" s="39"/>
    </row>
    <row r="345" spans="1:2" x14ac:dyDescent="0.6">
      <c r="A345" s="38"/>
      <c r="B345" s="39"/>
    </row>
    <row r="346" spans="1:2" x14ac:dyDescent="0.6">
      <c r="A346" s="38"/>
      <c r="B346" s="39"/>
    </row>
    <row r="347" spans="1:2" x14ac:dyDescent="0.6">
      <c r="A347" s="38"/>
      <c r="B347" s="39"/>
    </row>
    <row r="348" spans="1:2" x14ac:dyDescent="0.6">
      <c r="A348" s="38"/>
      <c r="B348" s="39"/>
    </row>
    <row r="349" spans="1:2" x14ac:dyDescent="0.6">
      <c r="A349" s="38"/>
      <c r="B349" s="39"/>
    </row>
    <row r="350" spans="1:2" x14ac:dyDescent="0.6">
      <c r="A350" s="38"/>
      <c r="B350" s="39"/>
    </row>
    <row r="351" spans="1:2" x14ac:dyDescent="0.6">
      <c r="A351" s="38"/>
      <c r="B351" s="39"/>
    </row>
    <row r="352" spans="1:2" x14ac:dyDescent="0.6">
      <c r="A352" s="38"/>
      <c r="B352" s="39"/>
    </row>
    <row r="353" spans="1:2" x14ac:dyDescent="0.6">
      <c r="A353" s="38"/>
      <c r="B353" s="39"/>
    </row>
    <row r="354" spans="1:2" x14ac:dyDescent="0.6">
      <c r="A354" s="38"/>
      <c r="B354" s="39"/>
    </row>
    <row r="355" spans="1:2" x14ac:dyDescent="0.6">
      <c r="A355" s="38"/>
      <c r="B355" s="39"/>
    </row>
    <row r="356" spans="1:2" x14ac:dyDescent="0.6">
      <c r="A356" s="38"/>
      <c r="B356" s="39"/>
    </row>
    <row r="357" spans="1:2" x14ac:dyDescent="0.6">
      <c r="A357" s="38"/>
      <c r="B357" s="39"/>
    </row>
    <row r="358" spans="1:2" x14ac:dyDescent="0.6">
      <c r="A358" s="38"/>
      <c r="B358" s="39"/>
    </row>
    <row r="359" spans="1:2" x14ac:dyDescent="0.6">
      <c r="A359" s="38"/>
      <c r="B359" s="39"/>
    </row>
    <row r="360" spans="1:2" x14ac:dyDescent="0.6">
      <c r="A360" s="38"/>
      <c r="B360" s="39"/>
    </row>
    <row r="361" spans="1:2" x14ac:dyDescent="0.6">
      <c r="A361" s="38"/>
      <c r="B361" s="39"/>
    </row>
    <row r="362" spans="1:2" x14ac:dyDescent="0.6">
      <c r="A362" s="38"/>
      <c r="B362" s="39"/>
    </row>
    <row r="363" spans="1:2" x14ac:dyDescent="0.6">
      <c r="A363" s="38"/>
      <c r="B363" s="39"/>
    </row>
    <row r="364" spans="1:2" x14ac:dyDescent="0.6">
      <c r="A364" s="38"/>
      <c r="B364" s="39"/>
    </row>
    <row r="365" spans="1:2" x14ac:dyDescent="0.6">
      <c r="A365" s="38"/>
      <c r="B365" s="39"/>
    </row>
    <row r="366" spans="1:2" x14ac:dyDescent="0.6">
      <c r="A366" s="38"/>
      <c r="B366" s="39"/>
    </row>
    <row r="367" spans="1:2" x14ac:dyDescent="0.6">
      <c r="A367" s="38"/>
      <c r="B367" s="39"/>
    </row>
    <row r="368" spans="1:2" x14ac:dyDescent="0.6">
      <c r="A368" s="38"/>
      <c r="B368" s="39"/>
    </row>
    <row r="369" spans="1:2" x14ac:dyDescent="0.6">
      <c r="A369" s="38"/>
      <c r="B369" s="39"/>
    </row>
    <row r="370" spans="1:2" x14ac:dyDescent="0.6">
      <c r="A370" s="38"/>
      <c r="B370" s="39"/>
    </row>
    <row r="371" spans="1:2" x14ac:dyDescent="0.6">
      <c r="A371" s="38"/>
      <c r="B371" s="39"/>
    </row>
    <row r="372" spans="1:2" x14ac:dyDescent="0.6">
      <c r="A372" s="38"/>
      <c r="B372" s="39"/>
    </row>
    <row r="373" spans="1:2" x14ac:dyDescent="0.6">
      <c r="A373" s="38"/>
      <c r="B373" s="39"/>
    </row>
    <row r="374" spans="1:2" x14ac:dyDescent="0.6">
      <c r="A374" s="38"/>
      <c r="B374" s="39"/>
    </row>
    <row r="375" spans="1:2" x14ac:dyDescent="0.6">
      <c r="A375" s="38"/>
      <c r="B375" s="39"/>
    </row>
    <row r="376" spans="1:2" x14ac:dyDescent="0.6">
      <c r="A376" s="38"/>
      <c r="B376" s="39"/>
    </row>
    <row r="377" spans="1:2" x14ac:dyDescent="0.6">
      <c r="A377" s="38"/>
      <c r="B377" s="39"/>
    </row>
    <row r="378" spans="1:2" x14ac:dyDescent="0.6">
      <c r="A378" s="38"/>
      <c r="B378" s="39"/>
    </row>
    <row r="379" spans="1:2" x14ac:dyDescent="0.6">
      <c r="A379" s="38"/>
      <c r="B379" s="39"/>
    </row>
    <row r="380" spans="1:2" x14ac:dyDescent="0.6">
      <c r="A380" s="38"/>
      <c r="B380" s="39"/>
    </row>
    <row r="381" spans="1:2" x14ac:dyDescent="0.6">
      <c r="A381" s="38"/>
      <c r="B381" s="39"/>
    </row>
    <row r="382" spans="1:2" x14ac:dyDescent="0.6">
      <c r="A382" s="38"/>
      <c r="B382" s="39"/>
    </row>
    <row r="383" spans="1:2" x14ac:dyDescent="0.6">
      <c r="A383" s="38"/>
      <c r="B383" s="39"/>
    </row>
    <row r="384" spans="1:2" x14ac:dyDescent="0.6">
      <c r="A384" s="38"/>
      <c r="B384" s="39"/>
    </row>
    <row r="385" spans="1:2" x14ac:dyDescent="0.6">
      <c r="A385" s="38"/>
      <c r="B385" s="39"/>
    </row>
    <row r="386" spans="1:2" x14ac:dyDescent="0.6">
      <c r="A386" s="38"/>
      <c r="B386" s="39"/>
    </row>
    <row r="387" spans="1:2" x14ac:dyDescent="0.6">
      <c r="A387" s="38"/>
      <c r="B387" s="39"/>
    </row>
    <row r="388" spans="1:2" x14ac:dyDescent="0.6">
      <c r="A388" s="38"/>
      <c r="B388" s="39"/>
    </row>
    <row r="389" spans="1:2" x14ac:dyDescent="0.6">
      <c r="A389" s="38"/>
      <c r="B389" s="39"/>
    </row>
    <row r="390" spans="1:2" x14ac:dyDescent="0.6">
      <c r="A390" s="38"/>
      <c r="B390" s="39"/>
    </row>
    <row r="391" spans="1:2" x14ac:dyDescent="0.6">
      <c r="A391" s="38"/>
      <c r="B391" s="39"/>
    </row>
    <row r="392" spans="1:2" x14ac:dyDescent="0.6">
      <c r="A392" s="38"/>
      <c r="B392" s="39"/>
    </row>
    <row r="393" spans="1:2" x14ac:dyDescent="0.6">
      <c r="A393" s="38"/>
      <c r="B393" s="39"/>
    </row>
    <row r="394" spans="1:2" x14ac:dyDescent="0.6">
      <c r="A394" s="38"/>
      <c r="B394" s="39"/>
    </row>
    <row r="395" spans="1:2" x14ac:dyDescent="0.6">
      <c r="A395" s="38"/>
      <c r="B395" s="39"/>
    </row>
    <row r="396" spans="1:2" x14ac:dyDescent="0.6">
      <c r="A396" s="38"/>
      <c r="B396" s="39"/>
    </row>
    <row r="397" spans="1:2" x14ac:dyDescent="0.6">
      <c r="A397" s="38"/>
      <c r="B397" s="39"/>
    </row>
    <row r="398" spans="1:2" x14ac:dyDescent="0.6">
      <c r="A398" s="38"/>
      <c r="B398" s="39"/>
    </row>
    <row r="399" spans="1:2" x14ac:dyDescent="0.6">
      <c r="A399" s="38"/>
      <c r="B399" s="39"/>
    </row>
    <row r="400" spans="1:2" x14ac:dyDescent="0.6">
      <c r="A400" s="38"/>
      <c r="B400" s="39"/>
    </row>
    <row r="401" spans="1:2" x14ac:dyDescent="0.6">
      <c r="A401" s="38"/>
      <c r="B401" s="39"/>
    </row>
    <row r="402" spans="1:2" x14ac:dyDescent="0.6">
      <c r="A402" s="38"/>
      <c r="B402" s="39"/>
    </row>
    <row r="403" spans="1:2" x14ac:dyDescent="0.6">
      <c r="A403" s="38"/>
      <c r="B403" s="39"/>
    </row>
    <row r="404" spans="1:2" x14ac:dyDescent="0.6">
      <c r="A404" s="38"/>
      <c r="B404" s="39"/>
    </row>
    <row r="405" spans="1:2" x14ac:dyDescent="0.6">
      <c r="A405" s="38"/>
      <c r="B405" s="39"/>
    </row>
    <row r="406" spans="1:2" x14ac:dyDescent="0.6">
      <c r="A406" s="38"/>
      <c r="B406" s="39"/>
    </row>
    <row r="407" spans="1:2" x14ac:dyDescent="0.6">
      <c r="A407" s="38"/>
      <c r="B407" s="39"/>
    </row>
    <row r="408" spans="1:2" x14ac:dyDescent="0.6">
      <c r="A408" s="38"/>
      <c r="B408" s="39"/>
    </row>
    <row r="409" spans="1:2" x14ac:dyDescent="0.6">
      <c r="A409" s="38"/>
      <c r="B409" s="39"/>
    </row>
    <row r="410" spans="1:2" x14ac:dyDescent="0.6">
      <c r="A410" s="38"/>
      <c r="B410" s="39"/>
    </row>
    <row r="411" spans="1:2" x14ac:dyDescent="0.6">
      <c r="A411" s="38"/>
      <c r="B411" s="39"/>
    </row>
    <row r="412" spans="1:2" x14ac:dyDescent="0.6">
      <c r="A412" s="38"/>
      <c r="B412" s="39"/>
    </row>
    <row r="413" spans="1:2" x14ac:dyDescent="0.6">
      <c r="A413" s="38"/>
      <c r="B413" s="39"/>
    </row>
    <row r="414" spans="1:2" x14ac:dyDescent="0.6">
      <c r="A414" s="38"/>
      <c r="B414" s="39"/>
    </row>
    <row r="415" spans="1:2" x14ac:dyDescent="0.6">
      <c r="A415" s="38"/>
      <c r="B415" s="39"/>
    </row>
    <row r="416" spans="1:2" x14ac:dyDescent="0.6">
      <c r="A416" s="38"/>
      <c r="B416" s="39"/>
    </row>
    <row r="417" spans="1:2" x14ac:dyDescent="0.6">
      <c r="A417" s="38"/>
      <c r="B417" s="39"/>
    </row>
    <row r="418" spans="1:2" x14ac:dyDescent="0.6">
      <c r="A418" s="38"/>
      <c r="B418" s="39"/>
    </row>
    <row r="419" spans="1:2" x14ac:dyDescent="0.6">
      <c r="A419" s="38"/>
      <c r="B419" s="39"/>
    </row>
    <row r="420" spans="1:2" x14ac:dyDescent="0.6">
      <c r="A420" s="38"/>
      <c r="B420" s="39"/>
    </row>
    <row r="421" spans="1:2" x14ac:dyDescent="0.6">
      <c r="A421" s="38"/>
      <c r="B421" s="39"/>
    </row>
    <row r="422" spans="1:2" x14ac:dyDescent="0.6">
      <c r="A422" s="38"/>
      <c r="B422" s="39"/>
    </row>
    <row r="423" spans="1:2" x14ac:dyDescent="0.6">
      <c r="A423" s="38"/>
      <c r="B423" s="39"/>
    </row>
    <row r="424" spans="1:2" x14ac:dyDescent="0.6">
      <c r="A424" s="38"/>
      <c r="B424" s="39"/>
    </row>
    <row r="425" spans="1:2" x14ac:dyDescent="0.6">
      <c r="A425" s="38"/>
      <c r="B425" s="39"/>
    </row>
    <row r="426" spans="1:2" x14ac:dyDescent="0.6">
      <c r="A426" s="38"/>
      <c r="B426" s="39"/>
    </row>
    <row r="427" spans="1:2" x14ac:dyDescent="0.6">
      <c r="A427" s="38"/>
      <c r="B427" s="39"/>
    </row>
    <row r="428" spans="1:2" x14ac:dyDescent="0.6">
      <c r="A428" s="38"/>
      <c r="B428" s="39"/>
    </row>
    <row r="429" spans="1:2" x14ac:dyDescent="0.6">
      <c r="A429" s="38"/>
      <c r="B429" s="39"/>
    </row>
    <row r="430" spans="1:2" x14ac:dyDescent="0.6">
      <c r="A430" s="38"/>
      <c r="B430" s="39"/>
    </row>
    <row r="431" spans="1:2" x14ac:dyDescent="0.6">
      <c r="A431" s="38"/>
      <c r="B431" s="39"/>
    </row>
    <row r="432" spans="1:2" x14ac:dyDescent="0.6">
      <c r="A432" s="38"/>
      <c r="B432" s="39"/>
    </row>
    <row r="433" spans="1:2" x14ac:dyDescent="0.6">
      <c r="A433" s="38"/>
      <c r="B433" s="39"/>
    </row>
    <row r="434" spans="1:2" x14ac:dyDescent="0.6">
      <c r="A434" s="38"/>
      <c r="B434" s="39"/>
    </row>
    <row r="435" spans="1:2" x14ac:dyDescent="0.6">
      <c r="A435" s="38"/>
      <c r="B435" s="39"/>
    </row>
    <row r="436" spans="1:2" x14ac:dyDescent="0.6">
      <c r="A436" s="38"/>
      <c r="B436" s="39"/>
    </row>
    <row r="437" spans="1:2" x14ac:dyDescent="0.6">
      <c r="A437" s="38"/>
      <c r="B437" s="39"/>
    </row>
    <row r="438" spans="1:2" x14ac:dyDescent="0.6">
      <c r="A438" s="38"/>
      <c r="B438" s="39"/>
    </row>
    <row r="439" spans="1:2" x14ac:dyDescent="0.6">
      <c r="A439" s="38"/>
      <c r="B439" s="39"/>
    </row>
    <row r="440" spans="1:2" x14ac:dyDescent="0.6">
      <c r="A440" s="38"/>
      <c r="B440" s="39"/>
    </row>
    <row r="441" spans="1:2" x14ac:dyDescent="0.6">
      <c r="A441" s="38"/>
      <c r="B441" s="39"/>
    </row>
    <row r="442" spans="1:2" x14ac:dyDescent="0.6">
      <c r="A442" s="38"/>
      <c r="B442" s="39"/>
    </row>
    <row r="443" spans="1:2" x14ac:dyDescent="0.6">
      <c r="A443" s="38"/>
      <c r="B443" s="39"/>
    </row>
    <row r="444" spans="1:2" x14ac:dyDescent="0.6">
      <c r="A444" s="38"/>
      <c r="B444" s="39"/>
    </row>
    <row r="445" spans="1:2" x14ac:dyDescent="0.6">
      <c r="A445" s="38"/>
      <c r="B445" s="39"/>
    </row>
    <row r="446" spans="1:2" x14ac:dyDescent="0.6">
      <c r="A446" s="38"/>
      <c r="B446" s="39"/>
    </row>
    <row r="447" spans="1:2" x14ac:dyDescent="0.6">
      <c r="A447" s="38"/>
      <c r="B447" s="39"/>
    </row>
    <row r="448" spans="1:2" x14ac:dyDescent="0.6">
      <c r="A448" s="38"/>
      <c r="B448" s="39"/>
    </row>
    <row r="449" spans="1:2" x14ac:dyDescent="0.6">
      <c r="A449" s="38"/>
      <c r="B449" s="39"/>
    </row>
    <row r="450" spans="1:2" x14ac:dyDescent="0.6">
      <c r="A450" s="38"/>
      <c r="B450" s="39"/>
    </row>
    <row r="451" spans="1:2" x14ac:dyDescent="0.6">
      <c r="A451" s="38"/>
      <c r="B451" s="39"/>
    </row>
    <row r="452" spans="1:2" x14ac:dyDescent="0.6">
      <c r="A452" s="38"/>
      <c r="B452" s="39"/>
    </row>
    <row r="453" spans="1:2" x14ac:dyDescent="0.6">
      <c r="A453" s="38"/>
      <c r="B453" s="39"/>
    </row>
    <row r="454" spans="1:2" x14ac:dyDescent="0.6">
      <c r="A454" s="38"/>
      <c r="B454" s="39"/>
    </row>
    <row r="455" spans="1:2" x14ac:dyDescent="0.6">
      <c r="A455" s="38"/>
      <c r="B455" s="39"/>
    </row>
    <row r="456" spans="1:2" x14ac:dyDescent="0.6">
      <c r="A456" s="38"/>
      <c r="B456" s="39"/>
    </row>
    <row r="457" spans="1:2" x14ac:dyDescent="0.6">
      <c r="A457" s="38"/>
      <c r="B457" s="39"/>
    </row>
    <row r="458" spans="1:2" x14ac:dyDescent="0.6">
      <c r="A458" s="38"/>
      <c r="B458" s="39"/>
    </row>
    <row r="459" spans="1:2" x14ac:dyDescent="0.6">
      <c r="A459" s="38"/>
      <c r="B459" s="39"/>
    </row>
    <row r="460" spans="1:2" x14ac:dyDescent="0.6">
      <c r="A460" s="38"/>
      <c r="B460" s="39"/>
    </row>
    <row r="461" spans="1:2" x14ac:dyDescent="0.6">
      <c r="A461" s="38"/>
      <c r="B461" s="39"/>
    </row>
    <row r="462" spans="1:2" x14ac:dyDescent="0.6">
      <c r="A462" s="38"/>
      <c r="B462" s="39"/>
    </row>
    <row r="463" spans="1:2" x14ac:dyDescent="0.6">
      <c r="A463" s="38"/>
      <c r="B463" s="39"/>
    </row>
    <row r="464" spans="1:2" x14ac:dyDescent="0.6">
      <c r="A464" s="38"/>
      <c r="B464" s="39"/>
    </row>
    <row r="465" spans="1:2" x14ac:dyDescent="0.6">
      <c r="A465" s="38"/>
      <c r="B465" s="39"/>
    </row>
    <row r="466" spans="1:2" x14ac:dyDescent="0.6">
      <c r="A466" s="38"/>
      <c r="B466" s="39"/>
    </row>
    <row r="467" spans="1:2" x14ac:dyDescent="0.6">
      <c r="A467" s="38"/>
      <c r="B467" s="39"/>
    </row>
    <row r="468" spans="1:2" x14ac:dyDescent="0.6">
      <c r="A468" s="38"/>
      <c r="B468" s="39"/>
    </row>
    <row r="469" spans="1:2" x14ac:dyDescent="0.6">
      <c r="A469" s="38"/>
      <c r="B469" s="39"/>
    </row>
    <row r="470" spans="1:2" x14ac:dyDescent="0.6">
      <c r="A470" s="38"/>
      <c r="B470" s="39"/>
    </row>
    <row r="471" spans="1:2" x14ac:dyDescent="0.6">
      <c r="A471" s="38"/>
      <c r="B471" s="39"/>
    </row>
    <row r="472" spans="1:2" x14ac:dyDescent="0.6">
      <c r="A472" s="38"/>
      <c r="B472" s="39"/>
    </row>
    <row r="473" spans="1:2" x14ac:dyDescent="0.6">
      <c r="A473" s="38"/>
      <c r="B473" s="39"/>
    </row>
    <row r="474" spans="1:2" x14ac:dyDescent="0.6">
      <c r="A474" s="38"/>
      <c r="B474" s="39"/>
    </row>
    <row r="475" spans="1:2" x14ac:dyDescent="0.6">
      <c r="A475" s="38"/>
      <c r="B475" s="39"/>
    </row>
    <row r="476" spans="1:2" x14ac:dyDescent="0.6">
      <c r="A476" s="38"/>
      <c r="B476" s="39"/>
    </row>
    <row r="477" spans="1:2" x14ac:dyDescent="0.6">
      <c r="A477" s="38"/>
      <c r="B477" s="39"/>
    </row>
    <row r="478" spans="1:2" x14ac:dyDescent="0.6">
      <c r="A478" s="38"/>
      <c r="B478" s="39"/>
    </row>
    <row r="479" spans="1:2" x14ac:dyDescent="0.6">
      <c r="A479" s="38"/>
      <c r="B479" s="39"/>
    </row>
    <row r="480" spans="1:2" x14ac:dyDescent="0.6">
      <c r="A480" s="38"/>
      <c r="B480" s="39"/>
    </row>
    <row r="481" spans="1:2" x14ac:dyDescent="0.6">
      <c r="A481" s="38"/>
      <c r="B481" s="39"/>
    </row>
    <row r="482" spans="1:2" x14ac:dyDescent="0.6">
      <c r="A482" s="38"/>
      <c r="B482" s="39"/>
    </row>
    <row r="483" spans="1:2" x14ac:dyDescent="0.6">
      <c r="A483" s="38"/>
      <c r="B483" s="39"/>
    </row>
    <row r="484" spans="1:2" x14ac:dyDescent="0.6">
      <c r="A484" s="38"/>
      <c r="B484" s="39"/>
    </row>
    <row r="485" spans="1:2" x14ac:dyDescent="0.6">
      <c r="A485" s="38"/>
      <c r="B485" s="39"/>
    </row>
    <row r="486" spans="1:2" x14ac:dyDescent="0.6">
      <c r="A486" s="38"/>
      <c r="B486" s="39"/>
    </row>
    <row r="487" spans="1:2" x14ac:dyDescent="0.6">
      <c r="A487" s="38"/>
      <c r="B487" s="39"/>
    </row>
    <row r="488" spans="1:2" x14ac:dyDescent="0.6">
      <c r="A488" s="38"/>
      <c r="B488" s="39"/>
    </row>
    <row r="489" spans="1:2" x14ac:dyDescent="0.6">
      <c r="A489" s="38"/>
      <c r="B489" s="39"/>
    </row>
    <row r="490" spans="1:2" x14ac:dyDescent="0.6">
      <c r="A490" s="38"/>
      <c r="B490" s="39"/>
    </row>
    <row r="491" spans="1:2" x14ac:dyDescent="0.6">
      <c r="A491" s="38"/>
      <c r="B491" s="39"/>
    </row>
    <row r="492" spans="1:2" x14ac:dyDescent="0.6">
      <c r="A492" s="38"/>
      <c r="B492" s="39"/>
    </row>
    <row r="493" spans="1:2" x14ac:dyDescent="0.6">
      <c r="A493" s="38"/>
      <c r="B493" s="39"/>
    </row>
    <row r="494" spans="1:2" x14ac:dyDescent="0.6">
      <c r="A494" s="38"/>
      <c r="B494" s="39"/>
    </row>
    <row r="495" spans="1:2" x14ac:dyDescent="0.6">
      <c r="A495" s="38"/>
      <c r="B495" s="39"/>
    </row>
    <row r="496" spans="1:2" x14ac:dyDescent="0.6">
      <c r="A496" s="38"/>
      <c r="B496" s="39"/>
    </row>
    <row r="497" spans="1:2" x14ac:dyDescent="0.6">
      <c r="A497" s="38"/>
      <c r="B497" s="39"/>
    </row>
    <row r="498" spans="1:2" x14ac:dyDescent="0.6">
      <c r="A498" s="38"/>
      <c r="B498" s="39"/>
    </row>
    <row r="499" spans="1:2" x14ac:dyDescent="0.6">
      <c r="A499" s="38"/>
      <c r="B499" s="39"/>
    </row>
    <row r="500" spans="1:2" x14ac:dyDescent="0.6">
      <c r="A500" s="38"/>
      <c r="B500" s="39"/>
    </row>
    <row r="501" spans="1:2" x14ac:dyDescent="0.6">
      <c r="A501" s="38"/>
      <c r="B501" s="39"/>
    </row>
    <row r="502" spans="1:2" x14ac:dyDescent="0.6">
      <c r="A502" s="38"/>
      <c r="B502" s="39"/>
    </row>
    <row r="503" spans="1:2" x14ac:dyDescent="0.6">
      <c r="A503" s="38"/>
      <c r="B503" s="39"/>
    </row>
    <row r="504" spans="1:2" x14ac:dyDescent="0.6">
      <c r="A504" s="38"/>
      <c r="B504" s="39"/>
    </row>
    <row r="505" spans="1:2" x14ac:dyDescent="0.6">
      <c r="A505" s="38"/>
      <c r="B505" s="39"/>
    </row>
    <row r="506" spans="1:2" x14ac:dyDescent="0.6">
      <c r="A506" s="38"/>
      <c r="B506" s="39"/>
    </row>
    <row r="507" spans="1:2" x14ac:dyDescent="0.6">
      <c r="A507" s="38"/>
      <c r="B507" s="39"/>
    </row>
    <row r="508" spans="1:2" x14ac:dyDescent="0.6">
      <c r="A508" s="38"/>
      <c r="B508" s="39"/>
    </row>
    <row r="509" spans="1:2" x14ac:dyDescent="0.6">
      <c r="A509" s="38"/>
      <c r="B509" s="39"/>
    </row>
    <row r="510" spans="1:2" x14ac:dyDescent="0.6">
      <c r="A510" s="38"/>
      <c r="B510" s="39"/>
    </row>
    <row r="511" spans="1:2" x14ac:dyDescent="0.6">
      <c r="A511" s="38"/>
      <c r="B511" s="39"/>
    </row>
    <row r="512" spans="1:2" x14ac:dyDescent="0.6">
      <c r="A512" s="38"/>
      <c r="B512" s="39"/>
    </row>
    <row r="513" spans="1:2" x14ac:dyDescent="0.6">
      <c r="A513" s="38"/>
      <c r="B513" s="39"/>
    </row>
    <row r="514" spans="1:2" x14ac:dyDescent="0.6">
      <c r="A514" s="38"/>
      <c r="B514" s="39"/>
    </row>
    <row r="515" spans="1:2" x14ac:dyDescent="0.6">
      <c r="A515" s="38"/>
      <c r="B515" s="39"/>
    </row>
    <row r="516" spans="1:2" x14ac:dyDescent="0.6">
      <c r="A516" s="38"/>
      <c r="B516" s="39"/>
    </row>
    <row r="517" spans="1:2" x14ac:dyDescent="0.6">
      <c r="A517" s="38"/>
      <c r="B517" s="39"/>
    </row>
    <row r="518" spans="1:2" x14ac:dyDescent="0.6">
      <c r="A518" s="38"/>
      <c r="B518" s="39"/>
    </row>
    <row r="519" spans="1:2" x14ac:dyDescent="0.6">
      <c r="A519" s="38"/>
      <c r="B519" s="39"/>
    </row>
    <row r="520" spans="1:2" x14ac:dyDescent="0.6">
      <c r="A520" s="38"/>
      <c r="B520" s="39"/>
    </row>
    <row r="521" spans="1:2" x14ac:dyDescent="0.6">
      <c r="A521" s="38"/>
      <c r="B521" s="39"/>
    </row>
    <row r="522" spans="1:2" x14ac:dyDescent="0.6">
      <c r="A522" s="38"/>
      <c r="B522" s="39"/>
    </row>
    <row r="523" spans="1:2" x14ac:dyDescent="0.6">
      <c r="A523" s="38"/>
      <c r="B523" s="39"/>
    </row>
    <row r="524" spans="1:2" x14ac:dyDescent="0.6">
      <c r="A524" s="38"/>
      <c r="B524" s="39"/>
    </row>
    <row r="525" spans="1:2" x14ac:dyDescent="0.6">
      <c r="A525" s="38"/>
      <c r="B525" s="39"/>
    </row>
    <row r="526" spans="1:2" x14ac:dyDescent="0.6">
      <c r="A526" s="38"/>
      <c r="B526" s="39"/>
    </row>
    <row r="527" spans="1:2" x14ac:dyDescent="0.6">
      <c r="A527" s="38"/>
      <c r="B527" s="39"/>
    </row>
    <row r="528" spans="1:2" x14ac:dyDescent="0.6">
      <c r="A528" s="38"/>
      <c r="B528" s="39"/>
    </row>
    <row r="529" spans="1:2" x14ac:dyDescent="0.6">
      <c r="A529" s="38"/>
      <c r="B529" s="39"/>
    </row>
    <row r="530" spans="1:2" x14ac:dyDescent="0.6">
      <c r="A530" s="38"/>
      <c r="B530" s="39"/>
    </row>
    <row r="531" spans="1:2" x14ac:dyDescent="0.6">
      <c r="A531" s="38"/>
      <c r="B531" s="39"/>
    </row>
    <row r="532" spans="1:2" x14ac:dyDescent="0.6">
      <c r="A532" s="38"/>
      <c r="B532" s="39"/>
    </row>
    <row r="533" spans="1:2" x14ac:dyDescent="0.6">
      <c r="A533" s="38"/>
      <c r="B533" s="39"/>
    </row>
    <row r="534" spans="1:2" x14ac:dyDescent="0.6">
      <c r="A534" s="38"/>
      <c r="B534" s="39"/>
    </row>
    <row r="535" spans="1:2" x14ac:dyDescent="0.6">
      <c r="A535" s="38"/>
      <c r="B535" s="39"/>
    </row>
    <row r="536" spans="1:2" x14ac:dyDescent="0.6">
      <c r="A536" s="38"/>
      <c r="B536" s="39"/>
    </row>
    <row r="537" spans="1:2" x14ac:dyDescent="0.6">
      <c r="A537" s="38"/>
      <c r="B537" s="39"/>
    </row>
    <row r="538" spans="1:2" x14ac:dyDescent="0.6">
      <c r="A538" s="38"/>
      <c r="B538" s="39"/>
    </row>
    <row r="539" spans="1:2" x14ac:dyDescent="0.6">
      <c r="A539" s="38"/>
      <c r="B539" s="39"/>
    </row>
    <row r="540" spans="1:2" x14ac:dyDescent="0.6">
      <c r="A540" s="38"/>
      <c r="B540" s="39"/>
    </row>
    <row r="541" spans="1:2" x14ac:dyDescent="0.6">
      <c r="A541" s="38"/>
      <c r="B541" s="39"/>
    </row>
    <row r="542" spans="1:2" x14ac:dyDescent="0.6">
      <c r="A542" s="38"/>
      <c r="B542" s="39"/>
    </row>
    <row r="543" spans="1:2" x14ac:dyDescent="0.6">
      <c r="A543" s="38"/>
      <c r="B543" s="39"/>
    </row>
    <row r="544" spans="1:2" x14ac:dyDescent="0.6">
      <c r="A544" s="38"/>
      <c r="B544" s="39"/>
    </row>
    <row r="545" spans="1:2" x14ac:dyDescent="0.6">
      <c r="A545" s="38"/>
      <c r="B545" s="39"/>
    </row>
    <row r="546" spans="1:2" x14ac:dyDescent="0.6">
      <c r="A546" s="38"/>
      <c r="B546" s="39"/>
    </row>
    <row r="547" spans="1:2" x14ac:dyDescent="0.6">
      <c r="A547" s="38"/>
      <c r="B547" s="39"/>
    </row>
    <row r="548" spans="1:2" x14ac:dyDescent="0.6">
      <c r="A548" s="38"/>
      <c r="B548" s="39"/>
    </row>
    <row r="549" spans="1:2" x14ac:dyDescent="0.6">
      <c r="A549" s="38"/>
      <c r="B549" s="39"/>
    </row>
    <row r="550" spans="1:2" x14ac:dyDescent="0.6">
      <c r="A550" s="38"/>
      <c r="B550" s="39"/>
    </row>
    <row r="551" spans="1:2" x14ac:dyDescent="0.6">
      <c r="A551" s="38"/>
      <c r="B551" s="39"/>
    </row>
    <row r="552" spans="1:2" x14ac:dyDescent="0.6">
      <c r="A552" s="38"/>
      <c r="B552" s="39"/>
    </row>
    <row r="553" spans="1:2" x14ac:dyDescent="0.6">
      <c r="A553" s="38"/>
      <c r="B553" s="39"/>
    </row>
    <row r="554" spans="1:2" x14ac:dyDescent="0.6">
      <c r="A554" s="38"/>
      <c r="B554" s="39"/>
    </row>
    <row r="555" spans="1:2" x14ac:dyDescent="0.6">
      <c r="A555" s="38"/>
      <c r="B555" s="39"/>
    </row>
    <row r="556" spans="1:2" x14ac:dyDescent="0.6">
      <c r="A556" s="38"/>
      <c r="B556" s="39"/>
    </row>
    <row r="557" spans="1:2" x14ac:dyDescent="0.6">
      <c r="A557" s="38"/>
      <c r="B557" s="39"/>
    </row>
    <row r="558" spans="1:2" x14ac:dyDescent="0.6">
      <c r="A558" s="38"/>
      <c r="B558" s="39"/>
    </row>
    <row r="559" spans="1:2" x14ac:dyDescent="0.6">
      <c r="A559" s="38"/>
      <c r="B559" s="39"/>
    </row>
    <row r="560" spans="1:2" x14ac:dyDescent="0.6">
      <c r="A560" s="38"/>
      <c r="B560" s="39"/>
    </row>
    <row r="561" spans="1:2" x14ac:dyDescent="0.6">
      <c r="A561" s="38"/>
      <c r="B561" s="39"/>
    </row>
    <row r="562" spans="1:2" x14ac:dyDescent="0.6">
      <c r="A562" s="38"/>
      <c r="B562" s="39"/>
    </row>
    <row r="563" spans="1:2" x14ac:dyDescent="0.6">
      <c r="A563" s="38"/>
      <c r="B563" s="39"/>
    </row>
    <row r="564" spans="1:2" x14ac:dyDescent="0.6">
      <c r="A564" s="38"/>
      <c r="B564" s="39"/>
    </row>
    <row r="565" spans="1:2" x14ac:dyDescent="0.6">
      <c r="A565" s="38"/>
      <c r="B565" s="39"/>
    </row>
    <row r="566" spans="1:2" x14ac:dyDescent="0.6">
      <c r="A566" s="38"/>
      <c r="B566" s="39"/>
    </row>
    <row r="567" spans="1:2" x14ac:dyDescent="0.6">
      <c r="A567" s="38"/>
      <c r="B567" s="39"/>
    </row>
    <row r="568" spans="1:2" x14ac:dyDescent="0.6">
      <c r="A568" s="38"/>
      <c r="B568" s="39"/>
    </row>
    <row r="569" spans="1:2" x14ac:dyDescent="0.6">
      <c r="A569" s="38"/>
      <c r="B569" s="39"/>
    </row>
    <row r="570" spans="1:2" x14ac:dyDescent="0.6">
      <c r="A570" s="38"/>
      <c r="B570" s="39"/>
    </row>
    <row r="571" spans="1:2" x14ac:dyDescent="0.6">
      <c r="A571" s="38"/>
      <c r="B571" s="39"/>
    </row>
    <row r="572" spans="1:2" x14ac:dyDescent="0.6">
      <c r="A572" s="38"/>
      <c r="B572" s="39"/>
    </row>
    <row r="573" spans="1:2" x14ac:dyDescent="0.6">
      <c r="A573" s="38"/>
      <c r="B573" s="39"/>
    </row>
    <row r="574" spans="1:2" x14ac:dyDescent="0.6">
      <c r="A574" s="38"/>
      <c r="B574" s="39"/>
    </row>
    <row r="575" spans="1:2" x14ac:dyDescent="0.6">
      <c r="A575" s="38"/>
      <c r="B575" s="39"/>
    </row>
    <row r="576" spans="1:2" x14ac:dyDescent="0.6">
      <c r="A576" s="38"/>
      <c r="B576" s="39"/>
    </row>
    <row r="577" spans="1:2" x14ac:dyDescent="0.6">
      <c r="A577" s="38"/>
      <c r="B577" s="39"/>
    </row>
    <row r="578" spans="1:2" x14ac:dyDescent="0.6">
      <c r="A578" s="38"/>
      <c r="B578" s="39"/>
    </row>
    <row r="579" spans="1:2" x14ac:dyDescent="0.6">
      <c r="A579" s="38"/>
      <c r="B579" s="39"/>
    </row>
    <row r="580" spans="1:2" x14ac:dyDescent="0.6">
      <c r="A580" s="38"/>
      <c r="B580" s="39"/>
    </row>
    <row r="581" spans="1:2" x14ac:dyDescent="0.6">
      <c r="A581" s="38"/>
      <c r="B581" s="39"/>
    </row>
    <row r="582" spans="1:2" x14ac:dyDescent="0.6">
      <c r="A582" s="38"/>
      <c r="B582" s="39"/>
    </row>
    <row r="583" spans="1:2" x14ac:dyDescent="0.6">
      <c r="A583" s="38"/>
      <c r="B583" s="39"/>
    </row>
    <row r="584" spans="1:2" x14ac:dyDescent="0.6">
      <c r="A584" s="38"/>
      <c r="B584" s="39"/>
    </row>
    <row r="585" spans="1:2" x14ac:dyDescent="0.6">
      <c r="A585" s="38"/>
      <c r="B585" s="39"/>
    </row>
    <row r="586" spans="1:2" x14ac:dyDescent="0.6">
      <c r="A586" s="38"/>
      <c r="B586" s="39"/>
    </row>
    <row r="587" spans="1:2" x14ac:dyDescent="0.6">
      <c r="A587" s="38"/>
      <c r="B587" s="39"/>
    </row>
    <row r="588" spans="1:2" x14ac:dyDescent="0.6">
      <c r="A588" s="38"/>
      <c r="B588" s="39"/>
    </row>
    <row r="589" spans="1:2" x14ac:dyDescent="0.6">
      <c r="A589" s="38"/>
      <c r="B589" s="39"/>
    </row>
    <row r="590" spans="1:2" x14ac:dyDescent="0.6">
      <c r="A590" s="38"/>
      <c r="B590" s="39"/>
    </row>
    <row r="591" spans="1:2" x14ac:dyDescent="0.6">
      <c r="A591" s="38"/>
      <c r="B591" s="39"/>
    </row>
    <row r="592" spans="1:2" x14ac:dyDescent="0.6">
      <c r="A592" s="38"/>
      <c r="B592" s="39"/>
    </row>
    <row r="593" spans="1:2" x14ac:dyDescent="0.6">
      <c r="A593" s="38"/>
      <c r="B593" s="39"/>
    </row>
    <row r="594" spans="1:2" x14ac:dyDescent="0.6">
      <c r="A594" s="38"/>
      <c r="B594" s="39"/>
    </row>
    <row r="595" spans="1:2" x14ac:dyDescent="0.6">
      <c r="A595" s="38"/>
      <c r="B595" s="39"/>
    </row>
    <row r="596" spans="1:2" x14ac:dyDescent="0.6">
      <c r="A596" s="38"/>
      <c r="B596" s="39"/>
    </row>
    <row r="597" spans="1:2" x14ac:dyDescent="0.6">
      <c r="A597" s="38"/>
      <c r="B597" s="39"/>
    </row>
    <row r="598" spans="1:2" x14ac:dyDescent="0.6">
      <c r="A598" s="38"/>
      <c r="B598" s="39"/>
    </row>
    <row r="599" spans="1:2" x14ac:dyDescent="0.6">
      <c r="A599" s="38"/>
      <c r="B599" s="39"/>
    </row>
    <row r="600" spans="1:2" x14ac:dyDescent="0.6">
      <c r="A600" s="38"/>
      <c r="B600" s="39"/>
    </row>
    <row r="601" spans="1:2" x14ac:dyDescent="0.6">
      <c r="A601" s="38"/>
      <c r="B601" s="39"/>
    </row>
    <row r="602" spans="1:2" x14ac:dyDescent="0.6">
      <c r="A602" s="38"/>
      <c r="B602" s="39"/>
    </row>
    <row r="603" spans="1:2" x14ac:dyDescent="0.6">
      <c r="A603" s="38"/>
      <c r="B603" s="39"/>
    </row>
    <row r="604" spans="1:2" x14ac:dyDescent="0.6">
      <c r="A604" s="38"/>
      <c r="B604" s="39"/>
    </row>
    <row r="605" spans="1:2" x14ac:dyDescent="0.6">
      <c r="A605" s="38"/>
      <c r="B605" s="39"/>
    </row>
    <row r="606" spans="1:2" x14ac:dyDescent="0.6">
      <c r="A606" s="38"/>
      <c r="B606" s="39"/>
    </row>
    <row r="607" spans="1:2" x14ac:dyDescent="0.6">
      <c r="A607" s="38"/>
      <c r="B607" s="39"/>
    </row>
    <row r="608" spans="1:2" x14ac:dyDescent="0.6">
      <c r="A608" s="38"/>
      <c r="B608" s="39"/>
    </row>
    <row r="609" spans="1:2" x14ac:dyDescent="0.6">
      <c r="A609" s="38"/>
      <c r="B609" s="39"/>
    </row>
    <row r="610" spans="1:2" x14ac:dyDescent="0.6">
      <c r="A610" s="38"/>
      <c r="B610" s="39"/>
    </row>
    <row r="611" spans="1:2" x14ac:dyDescent="0.6">
      <c r="A611" s="38"/>
      <c r="B611" s="39"/>
    </row>
    <row r="612" spans="1:2" x14ac:dyDescent="0.6">
      <c r="A612" s="38"/>
      <c r="B612" s="39"/>
    </row>
    <row r="613" spans="1:2" x14ac:dyDescent="0.6">
      <c r="A613" s="38"/>
      <c r="B613" s="39"/>
    </row>
    <row r="614" spans="1:2" x14ac:dyDescent="0.6">
      <c r="A614" s="38"/>
      <c r="B614" s="39"/>
    </row>
    <row r="615" spans="1:2" x14ac:dyDescent="0.6">
      <c r="A615" s="38"/>
      <c r="B615" s="39"/>
    </row>
    <row r="616" spans="1:2" x14ac:dyDescent="0.6">
      <c r="A616" s="38"/>
      <c r="B616" s="39"/>
    </row>
    <row r="617" spans="1:2" x14ac:dyDescent="0.6">
      <c r="A617" s="38"/>
      <c r="B617" s="39"/>
    </row>
    <row r="618" spans="1:2" x14ac:dyDescent="0.6">
      <c r="A618" s="38"/>
      <c r="B618" s="39"/>
    </row>
    <row r="619" spans="1:2" x14ac:dyDescent="0.6">
      <c r="A619" s="38"/>
      <c r="B619" s="39"/>
    </row>
    <row r="620" spans="1:2" x14ac:dyDescent="0.6">
      <c r="A620" s="38"/>
      <c r="B620" s="39"/>
    </row>
    <row r="621" spans="1:2" x14ac:dyDescent="0.6">
      <c r="A621" s="38"/>
      <c r="B621" s="39"/>
    </row>
    <row r="622" spans="1:2" x14ac:dyDescent="0.6">
      <c r="A622" s="38"/>
      <c r="B622" s="39"/>
    </row>
    <row r="623" spans="1:2" x14ac:dyDescent="0.6">
      <c r="A623" s="38"/>
      <c r="B623" s="39"/>
    </row>
    <row r="624" spans="1:2" x14ac:dyDescent="0.6">
      <c r="A624" s="38"/>
      <c r="B624" s="39"/>
    </row>
    <row r="625" spans="1:2" x14ac:dyDescent="0.6">
      <c r="A625" s="38"/>
      <c r="B625" s="39"/>
    </row>
    <row r="626" spans="1:2" x14ac:dyDescent="0.6">
      <c r="A626" s="38"/>
      <c r="B626" s="39"/>
    </row>
    <row r="627" spans="1:2" x14ac:dyDescent="0.6">
      <c r="A627" s="38"/>
      <c r="B627" s="39"/>
    </row>
    <row r="628" spans="1:2" x14ac:dyDescent="0.6">
      <c r="A628" s="38"/>
      <c r="B628" s="39"/>
    </row>
    <row r="629" spans="1:2" x14ac:dyDescent="0.6">
      <c r="A629" s="38"/>
      <c r="B629" s="39"/>
    </row>
    <row r="630" spans="1:2" x14ac:dyDescent="0.6">
      <c r="A630" s="38"/>
      <c r="B630" s="39"/>
    </row>
    <row r="631" spans="1:2" x14ac:dyDescent="0.6">
      <c r="A631" s="38"/>
      <c r="B631" s="39"/>
    </row>
    <row r="632" spans="1:2" x14ac:dyDescent="0.6">
      <c r="A632" s="38"/>
      <c r="B632" s="39"/>
    </row>
    <row r="633" spans="1:2" x14ac:dyDescent="0.6">
      <c r="A633" s="38"/>
      <c r="B633" s="39"/>
    </row>
    <row r="634" spans="1:2" x14ac:dyDescent="0.6">
      <c r="A634" s="38"/>
      <c r="B634" s="39"/>
    </row>
    <row r="635" spans="1:2" x14ac:dyDescent="0.6">
      <c r="A635" s="38"/>
      <c r="B635" s="39"/>
    </row>
    <row r="636" spans="1:2" x14ac:dyDescent="0.6">
      <c r="A636" s="38"/>
      <c r="B636" s="39"/>
    </row>
    <row r="637" spans="1:2" x14ac:dyDescent="0.6">
      <c r="A637" s="38"/>
      <c r="B637" s="39"/>
    </row>
    <row r="638" spans="1:2" x14ac:dyDescent="0.6">
      <c r="A638" s="38"/>
      <c r="B638" s="39"/>
    </row>
    <row r="639" spans="1:2" x14ac:dyDescent="0.6">
      <c r="A639" s="38"/>
      <c r="B639" s="39"/>
    </row>
    <row r="640" spans="1:2" x14ac:dyDescent="0.6">
      <c r="A640" s="38"/>
      <c r="B640" s="39"/>
    </row>
    <row r="641" spans="1:2" x14ac:dyDescent="0.6">
      <c r="A641" s="38"/>
      <c r="B641" s="39"/>
    </row>
    <row r="642" spans="1:2" x14ac:dyDescent="0.6">
      <c r="A642" s="38"/>
      <c r="B642" s="39"/>
    </row>
    <row r="643" spans="1:2" x14ac:dyDescent="0.6">
      <c r="A643" s="38"/>
      <c r="B643" s="39"/>
    </row>
    <row r="644" spans="1:2" x14ac:dyDescent="0.6">
      <c r="A644" s="38"/>
      <c r="B644" s="39"/>
    </row>
    <row r="645" spans="1:2" x14ac:dyDescent="0.6">
      <c r="A645" s="38"/>
      <c r="B645" s="39"/>
    </row>
    <row r="646" spans="1:2" x14ac:dyDescent="0.6">
      <c r="A646" s="38"/>
      <c r="B646" s="39"/>
    </row>
    <row r="647" spans="1:2" x14ac:dyDescent="0.6">
      <c r="A647" s="38"/>
      <c r="B647" s="39"/>
    </row>
    <row r="648" spans="1:2" x14ac:dyDescent="0.6">
      <c r="A648" s="38"/>
      <c r="B648" s="39"/>
    </row>
    <row r="649" spans="1:2" x14ac:dyDescent="0.6">
      <c r="A649" s="38"/>
      <c r="B649" s="39"/>
    </row>
    <row r="650" spans="1:2" x14ac:dyDescent="0.6">
      <c r="A650" s="38"/>
      <c r="B650" s="39"/>
    </row>
    <row r="651" spans="1:2" x14ac:dyDescent="0.6">
      <c r="A651" s="38"/>
      <c r="B651" s="39"/>
    </row>
    <row r="652" spans="1:2" x14ac:dyDescent="0.6">
      <c r="A652" s="38"/>
      <c r="B652" s="39"/>
    </row>
    <row r="653" spans="1:2" x14ac:dyDescent="0.6">
      <c r="A653" s="38"/>
      <c r="B653" s="39"/>
    </row>
    <row r="654" spans="1:2" x14ac:dyDescent="0.6">
      <c r="A654" s="38"/>
      <c r="B654" s="39"/>
    </row>
    <row r="655" spans="1:2" x14ac:dyDescent="0.6">
      <c r="A655" s="38"/>
      <c r="B655" s="39"/>
    </row>
    <row r="656" spans="1:2" x14ac:dyDescent="0.6">
      <c r="A656" s="38"/>
      <c r="B656" s="39"/>
    </row>
    <row r="657" spans="1:2" x14ac:dyDescent="0.6">
      <c r="A657" s="38"/>
      <c r="B657" s="39"/>
    </row>
    <row r="658" spans="1:2" x14ac:dyDescent="0.6">
      <c r="A658" s="38"/>
      <c r="B658" s="39"/>
    </row>
    <row r="659" spans="1:2" x14ac:dyDescent="0.6">
      <c r="A659" s="38"/>
      <c r="B659" s="39"/>
    </row>
    <row r="660" spans="1:2" x14ac:dyDescent="0.6">
      <c r="A660" s="38"/>
      <c r="B660" s="39"/>
    </row>
    <row r="661" spans="1:2" x14ac:dyDescent="0.6">
      <c r="A661" s="38"/>
      <c r="B661" s="39"/>
    </row>
    <row r="662" spans="1:2" x14ac:dyDescent="0.6">
      <c r="A662" s="38"/>
      <c r="B662" s="39"/>
    </row>
    <row r="663" spans="1:2" x14ac:dyDescent="0.6">
      <c r="A663" s="38"/>
      <c r="B663" s="39"/>
    </row>
    <row r="664" spans="1:2" x14ac:dyDescent="0.6">
      <c r="A664" s="38"/>
      <c r="B664" s="39"/>
    </row>
    <row r="665" spans="1:2" x14ac:dyDescent="0.6">
      <c r="A665" s="38"/>
      <c r="B665" s="39"/>
    </row>
    <row r="666" spans="1:2" x14ac:dyDescent="0.6">
      <c r="A666" s="38"/>
      <c r="B666" s="39"/>
    </row>
    <row r="667" spans="1:2" x14ac:dyDescent="0.6">
      <c r="A667" s="38"/>
      <c r="B667" s="39"/>
    </row>
    <row r="668" spans="1:2" x14ac:dyDescent="0.6">
      <c r="A668" s="38"/>
      <c r="B668" s="39"/>
    </row>
    <row r="669" spans="1:2" x14ac:dyDescent="0.6">
      <c r="A669" s="38"/>
      <c r="B669" s="39"/>
    </row>
    <row r="670" spans="1:2" x14ac:dyDescent="0.6">
      <c r="A670" s="38"/>
      <c r="B670" s="39"/>
    </row>
    <row r="671" spans="1:2" x14ac:dyDescent="0.6">
      <c r="A671" s="38"/>
      <c r="B671" s="39"/>
    </row>
    <row r="672" spans="1:2" x14ac:dyDescent="0.6">
      <c r="A672" s="38"/>
      <c r="B672" s="39"/>
    </row>
    <row r="673" spans="1:2" x14ac:dyDescent="0.6">
      <c r="A673" s="38"/>
      <c r="B673" s="39"/>
    </row>
    <row r="674" spans="1:2" x14ac:dyDescent="0.6">
      <c r="A674" s="38"/>
      <c r="B674" s="39"/>
    </row>
    <row r="675" spans="1:2" x14ac:dyDescent="0.6">
      <c r="A675" s="38"/>
      <c r="B675" s="39"/>
    </row>
    <row r="676" spans="1:2" x14ac:dyDescent="0.6">
      <c r="A676" s="38"/>
      <c r="B676" s="39"/>
    </row>
    <row r="677" spans="1:2" x14ac:dyDescent="0.6">
      <c r="A677" s="38"/>
      <c r="B677" s="39"/>
    </row>
    <row r="678" spans="1:2" x14ac:dyDescent="0.6">
      <c r="A678" s="38"/>
      <c r="B678" s="39"/>
    </row>
    <row r="679" spans="1:2" x14ac:dyDescent="0.6">
      <c r="A679" s="38"/>
      <c r="B679" s="39"/>
    </row>
    <row r="680" spans="1:2" x14ac:dyDescent="0.6">
      <c r="A680" s="38"/>
      <c r="B680" s="39"/>
    </row>
    <row r="681" spans="1:2" x14ac:dyDescent="0.6">
      <c r="A681" s="38"/>
      <c r="B681" s="39"/>
    </row>
    <row r="682" spans="1:2" x14ac:dyDescent="0.6">
      <c r="A682" s="38"/>
      <c r="B682" s="39"/>
    </row>
    <row r="683" spans="1:2" x14ac:dyDescent="0.6">
      <c r="A683" s="38"/>
      <c r="B683" s="39"/>
    </row>
    <row r="684" spans="1:2" x14ac:dyDescent="0.6">
      <c r="A684" s="38"/>
      <c r="B684" s="39"/>
    </row>
    <row r="685" spans="1:2" x14ac:dyDescent="0.6">
      <c r="A685" s="38"/>
      <c r="B685" s="39"/>
    </row>
    <row r="686" spans="1:2" x14ac:dyDescent="0.6">
      <c r="A686" s="38"/>
      <c r="B686" s="39"/>
    </row>
    <row r="687" spans="1:2" x14ac:dyDescent="0.6">
      <c r="A687" s="38"/>
      <c r="B687" s="39"/>
    </row>
    <row r="688" spans="1:2" x14ac:dyDescent="0.6">
      <c r="A688" s="38"/>
      <c r="B688" s="39"/>
    </row>
    <row r="689" spans="1:2" x14ac:dyDescent="0.6">
      <c r="A689" s="38"/>
      <c r="B689" s="39"/>
    </row>
    <row r="690" spans="1:2" x14ac:dyDescent="0.6">
      <c r="A690" s="38"/>
      <c r="B690" s="39"/>
    </row>
    <row r="691" spans="1:2" x14ac:dyDescent="0.6">
      <c r="A691" s="38"/>
      <c r="B691" s="39"/>
    </row>
    <row r="692" spans="1:2" x14ac:dyDescent="0.6">
      <c r="A692" s="38"/>
      <c r="B692" s="39"/>
    </row>
    <row r="693" spans="1:2" x14ac:dyDescent="0.6">
      <c r="A693" s="38"/>
      <c r="B693" s="39"/>
    </row>
    <row r="694" spans="1:2" x14ac:dyDescent="0.6">
      <c r="A694" s="38"/>
      <c r="B694" s="39"/>
    </row>
    <row r="695" spans="1:2" x14ac:dyDescent="0.6">
      <c r="A695" s="38"/>
      <c r="B695" s="39"/>
    </row>
    <row r="696" spans="1:2" x14ac:dyDescent="0.6">
      <c r="A696" s="38"/>
      <c r="B696" s="39"/>
    </row>
    <row r="697" spans="1:2" x14ac:dyDescent="0.6">
      <c r="A697" s="38"/>
      <c r="B697" s="39"/>
    </row>
    <row r="698" spans="1:2" x14ac:dyDescent="0.6">
      <c r="A698" s="38"/>
      <c r="B698" s="39"/>
    </row>
    <row r="699" spans="1:2" x14ac:dyDescent="0.6">
      <c r="A699" s="38"/>
      <c r="B699" s="39"/>
    </row>
    <row r="700" spans="1:2" x14ac:dyDescent="0.6">
      <c r="A700" s="38"/>
      <c r="B700" s="39"/>
    </row>
    <row r="701" spans="1:2" x14ac:dyDescent="0.6">
      <c r="A701" s="38"/>
      <c r="B701" s="39"/>
    </row>
    <row r="702" spans="1:2" x14ac:dyDescent="0.6">
      <c r="A702" s="38"/>
      <c r="B702" s="39"/>
    </row>
    <row r="703" spans="1:2" x14ac:dyDescent="0.6">
      <c r="A703" s="38"/>
      <c r="B703" s="39"/>
    </row>
    <row r="704" spans="1:2" x14ac:dyDescent="0.6">
      <c r="A704" s="38"/>
      <c r="B704" s="39"/>
    </row>
    <row r="705" spans="1:2" x14ac:dyDescent="0.6">
      <c r="A705" s="38"/>
      <c r="B705" s="39"/>
    </row>
    <row r="706" spans="1:2" x14ac:dyDescent="0.6">
      <c r="A706" s="38"/>
      <c r="B706" s="39"/>
    </row>
    <row r="707" spans="1:2" x14ac:dyDescent="0.6">
      <c r="A707" s="38"/>
      <c r="B707" s="39"/>
    </row>
    <row r="708" spans="1:2" x14ac:dyDescent="0.6">
      <c r="A708" s="38"/>
      <c r="B708" s="39"/>
    </row>
    <row r="709" spans="1:2" x14ac:dyDescent="0.6">
      <c r="A709" s="38"/>
      <c r="B709" s="39"/>
    </row>
    <row r="710" spans="1:2" x14ac:dyDescent="0.6">
      <c r="A710" s="38"/>
      <c r="B710" s="39"/>
    </row>
    <row r="711" spans="1:2" x14ac:dyDescent="0.6">
      <c r="A711" s="38"/>
      <c r="B711" s="39"/>
    </row>
    <row r="712" spans="1:2" x14ac:dyDescent="0.6">
      <c r="A712" s="38"/>
      <c r="B712" s="39"/>
    </row>
    <row r="713" spans="1:2" x14ac:dyDescent="0.6">
      <c r="A713" s="38"/>
      <c r="B713" s="39"/>
    </row>
    <row r="714" spans="1:2" x14ac:dyDescent="0.6">
      <c r="A714" s="38"/>
      <c r="B714" s="39"/>
    </row>
    <row r="715" spans="1:2" x14ac:dyDescent="0.6">
      <c r="A715" s="38"/>
      <c r="B715" s="39"/>
    </row>
    <row r="716" spans="1:2" x14ac:dyDescent="0.6">
      <c r="A716" s="38"/>
      <c r="B716" s="39"/>
    </row>
    <row r="717" spans="1:2" x14ac:dyDescent="0.6">
      <c r="A717" s="38"/>
      <c r="B717" s="39"/>
    </row>
    <row r="718" spans="1:2" x14ac:dyDescent="0.6">
      <c r="A718" s="38"/>
      <c r="B718" s="39"/>
    </row>
    <row r="719" spans="1:2" x14ac:dyDescent="0.6">
      <c r="A719" s="38"/>
      <c r="B719" s="39"/>
    </row>
    <row r="720" spans="1:2" x14ac:dyDescent="0.6">
      <c r="A720" s="38"/>
      <c r="B720" s="39"/>
    </row>
    <row r="721" spans="1:2" x14ac:dyDescent="0.6">
      <c r="A721" s="38"/>
      <c r="B721" s="39"/>
    </row>
    <row r="722" spans="1:2" x14ac:dyDescent="0.6">
      <c r="A722" s="38"/>
      <c r="B722" s="39"/>
    </row>
    <row r="723" spans="1:2" x14ac:dyDescent="0.6">
      <c r="A723" s="38"/>
      <c r="B723" s="39"/>
    </row>
    <row r="724" spans="1:2" x14ac:dyDescent="0.6">
      <c r="A724" s="38"/>
      <c r="B724" s="39"/>
    </row>
    <row r="725" spans="1:2" x14ac:dyDescent="0.6">
      <c r="A725" s="38"/>
      <c r="B725" s="39"/>
    </row>
    <row r="726" spans="1:2" x14ac:dyDescent="0.6">
      <c r="A726" s="38"/>
      <c r="B726" s="39"/>
    </row>
    <row r="727" spans="1:2" x14ac:dyDescent="0.6">
      <c r="A727" s="38"/>
      <c r="B727" s="39"/>
    </row>
    <row r="728" spans="1:2" x14ac:dyDescent="0.6">
      <c r="A728" s="38"/>
      <c r="B728" s="39"/>
    </row>
    <row r="729" spans="1:2" x14ac:dyDescent="0.6">
      <c r="A729" s="38"/>
      <c r="B729" s="39"/>
    </row>
    <row r="730" spans="1:2" x14ac:dyDescent="0.6">
      <c r="A730" s="38"/>
      <c r="B730" s="39"/>
    </row>
    <row r="731" spans="1:2" x14ac:dyDescent="0.6">
      <c r="A731" s="38"/>
      <c r="B731" s="39"/>
    </row>
    <row r="732" spans="1:2" x14ac:dyDescent="0.6">
      <c r="A732" s="38"/>
      <c r="B732" s="39"/>
    </row>
    <row r="733" spans="1:2" x14ac:dyDescent="0.6">
      <c r="A733" s="38"/>
      <c r="B733" s="39"/>
    </row>
    <row r="734" spans="1:2" x14ac:dyDescent="0.6">
      <c r="A734" s="38"/>
      <c r="B734" s="39"/>
    </row>
    <row r="735" spans="1:2" x14ac:dyDescent="0.6">
      <c r="A735" s="38"/>
      <c r="B735" s="39"/>
    </row>
    <row r="736" spans="1:2" x14ac:dyDescent="0.6">
      <c r="A736" s="38"/>
      <c r="B736" s="39"/>
    </row>
    <row r="737" spans="1:2" x14ac:dyDescent="0.6">
      <c r="A737" s="38"/>
      <c r="B737" s="39"/>
    </row>
    <row r="738" spans="1:2" x14ac:dyDescent="0.6">
      <c r="A738" s="38"/>
      <c r="B738" s="39"/>
    </row>
    <row r="739" spans="1:2" x14ac:dyDescent="0.6">
      <c r="A739" s="38"/>
      <c r="B739" s="39"/>
    </row>
    <row r="740" spans="1:2" x14ac:dyDescent="0.6">
      <c r="A740" s="38"/>
      <c r="B740" s="39"/>
    </row>
    <row r="741" spans="1:2" x14ac:dyDescent="0.6">
      <c r="A741" s="38"/>
      <c r="B741" s="39"/>
    </row>
    <row r="742" spans="1:2" x14ac:dyDescent="0.6">
      <c r="A742" s="38"/>
      <c r="B742" s="39"/>
    </row>
    <row r="743" spans="1:2" x14ac:dyDescent="0.6">
      <c r="A743" s="38"/>
      <c r="B743" s="39"/>
    </row>
    <row r="744" spans="1:2" x14ac:dyDescent="0.6">
      <c r="A744" s="38"/>
      <c r="B744" s="39"/>
    </row>
    <row r="745" spans="1:2" x14ac:dyDescent="0.6">
      <c r="A745" s="38"/>
      <c r="B745" s="39"/>
    </row>
    <row r="746" spans="1:2" x14ac:dyDescent="0.6">
      <c r="A746" s="38"/>
      <c r="B746" s="39"/>
    </row>
    <row r="747" spans="1:2" x14ac:dyDescent="0.6">
      <c r="A747" s="38"/>
      <c r="B747" s="39"/>
    </row>
    <row r="748" spans="1:2" x14ac:dyDescent="0.6">
      <c r="A748" s="38"/>
      <c r="B748" s="39"/>
    </row>
    <row r="749" spans="1:2" x14ac:dyDescent="0.6">
      <c r="A749" s="38"/>
      <c r="B749" s="39"/>
    </row>
    <row r="750" spans="1:2" x14ac:dyDescent="0.6">
      <c r="A750" s="38"/>
      <c r="B750" s="39"/>
    </row>
    <row r="751" spans="1:2" x14ac:dyDescent="0.6">
      <c r="A751" s="38"/>
      <c r="B751" s="39"/>
    </row>
    <row r="752" spans="1:2" x14ac:dyDescent="0.6">
      <c r="A752" s="38"/>
      <c r="B752" s="39"/>
    </row>
    <row r="753" spans="1:2" x14ac:dyDescent="0.6">
      <c r="A753" s="38"/>
      <c r="B753" s="39"/>
    </row>
    <row r="754" spans="1:2" x14ac:dyDescent="0.6">
      <c r="A754" s="38"/>
      <c r="B754" s="39"/>
    </row>
    <row r="755" spans="1:2" x14ac:dyDescent="0.6">
      <c r="A755" s="38"/>
      <c r="B755" s="39"/>
    </row>
    <row r="756" spans="1:2" x14ac:dyDescent="0.6">
      <c r="A756" s="38"/>
      <c r="B756" s="39"/>
    </row>
    <row r="757" spans="1:2" x14ac:dyDescent="0.6">
      <c r="A757" s="38"/>
      <c r="B757" s="39"/>
    </row>
    <row r="758" spans="1:2" x14ac:dyDescent="0.6">
      <c r="A758" s="38"/>
      <c r="B758" s="39"/>
    </row>
    <row r="759" spans="1:2" x14ac:dyDescent="0.6">
      <c r="A759" s="38"/>
      <c r="B759" s="39"/>
    </row>
    <row r="760" spans="1:2" x14ac:dyDescent="0.6">
      <c r="A760" s="38"/>
      <c r="B760" s="39"/>
    </row>
    <row r="761" spans="1:2" x14ac:dyDescent="0.6">
      <c r="A761" s="38"/>
      <c r="B761" s="39"/>
    </row>
    <row r="762" spans="1:2" x14ac:dyDescent="0.6">
      <c r="A762" s="38"/>
      <c r="B762" s="39"/>
    </row>
    <row r="763" spans="1:2" x14ac:dyDescent="0.6">
      <c r="A763" s="38"/>
      <c r="B763" s="39"/>
    </row>
    <row r="764" spans="1:2" x14ac:dyDescent="0.6">
      <c r="A764" s="38"/>
      <c r="B764" s="39"/>
    </row>
    <row r="765" spans="1:2" x14ac:dyDescent="0.6">
      <c r="A765" s="38"/>
      <c r="B765" s="39"/>
    </row>
    <row r="766" spans="1:2" x14ac:dyDescent="0.6">
      <c r="A766" s="38"/>
      <c r="B766" s="39"/>
    </row>
    <row r="767" spans="1:2" x14ac:dyDescent="0.6">
      <c r="A767" s="38"/>
      <c r="B767" s="39"/>
    </row>
    <row r="768" spans="1:2" x14ac:dyDescent="0.6">
      <c r="A768" s="38"/>
      <c r="B768" s="39"/>
    </row>
    <row r="769" spans="1:2" x14ac:dyDescent="0.6">
      <c r="A769" s="38"/>
      <c r="B769" s="39"/>
    </row>
    <row r="770" spans="1:2" x14ac:dyDescent="0.6">
      <c r="A770" s="38"/>
      <c r="B770" s="39"/>
    </row>
    <row r="771" spans="1:2" x14ac:dyDescent="0.6">
      <c r="A771" s="38"/>
      <c r="B771" s="39"/>
    </row>
    <row r="772" spans="1:2" x14ac:dyDescent="0.6">
      <c r="A772" s="38"/>
      <c r="B772" s="39"/>
    </row>
    <row r="773" spans="1:2" x14ac:dyDescent="0.6">
      <c r="A773" s="38"/>
      <c r="B773" s="39"/>
    </row>
    <row r="774" spans="1:2" x14ac:dyDescent="0.6">
      <c r="A774" s="38"/>
      <c r="B774" s="39"/>
    </row>
    <row r="775" spans="1:2" x14ac:dyDescent="0.6">
      <c r="A775" s="38"/>
      <c r="B775" s="39"/>
    </row>
    <row r="776" spans="1:2" x14ac:dyDescent="0.6">
      <c r="A776" s="38"/>
      <c r="B776" s="39"/>
    </row>
    <row r="777" spans="1:2" x14ac:dyDescent="0.6">
      <c r="A777" s="38"/>
      <c r="B777" s="39"/>
    </row>
    <row r="778" spans="1:2" x14ac:dyDescent="0.6">
      <c r="A778" s="38"/>
      <c r="B778" s="39"/>
    </row>
    <row r="779" spans="1:2" x14ac:dyDescent="0.6">
      <c r="A779" s="38"/>
      <c r="B779" s="39"/>
    </row>
    <row r="780" spans="1:2" x14ac:dyDescent="0.6">
      <c r="A780" s="38"/>
      <c r="B780" s="39"/>
    </row>
    <row r="781" spans="1:2" x14ac:dyDescent="0.6">
      <c r="A781" s="38"/>
      <c r="B781" s="39"/>
    </row>
    <row r="782" spans="1:2" x14ac:dyDescent="0.6">
      <c r="A782" s="38"/>
      <c r="B782" s="39"/>
    </row>
    <row r="783" spans="1:2" x14ac:dyDescent="0.6">
      <c r="A783" s="38"/>
      <c r="B783" s="39"/>
    </row>
    <row r="784" spans="1:2" x14ac:dyDescent="0.6">
      <c r="A784" s="38"/>
      <c r="B784" s="39"/>
    </row>
    <row r="785" spans="1:2" x14ac:dyDescent="0.6">
      <c r="A785" s="38"/>
      <c r="B785" s="39"/>
    </row>
    <row r="786" spans="1:2" x14ac:dyDescent="0.6">
      <c r="A786" s="38"/>
      <c r="B786" s="39"/>
    </row>
    <row r="787" spans="1:2" x14ac:dyDescent="0.6">
      <c r="A787" s="38"/>
      <c r="B787" s="39"/>
    </row>
    <row r="788" spans="1:2" x14ac:dyDescent="0.6">
      <c r="A788" s="38"/>
      <c r="B788" s="39"/>
    </row>
    <row r="789" spans="1:2" x14ac:dyDescent="0.6">
      <c r="A789" s="38"/>
      <c r="B789" s="39"/>
    </row>
    <row r="790" spans="1:2" x14ac:dyDescent="0.6">
      <c r="A790" s="38"/>
      <c r="B790" s="39"/>
    </row>
    <row r="791" spans="1:2" x14ac:dyDescent="0.6">
      <c r="A791" s="38"/>
      <c r="B791" s="39"/>
    </row>
    <row r="792" spans="1:2" x14ac:dyDescent="0.6">
      <c r="A792" s="38"/>
      <c r="B792" s="39"/>
    </row>
    <row r="793" spans="1:2" x14ac:dyDescent="0.6">
      <c r="A793" s="38"/>
      <c r="B793" s="39"/>
    </row>
    <row r="794" spans="1:2" x14ac:dyDescent="0.6">
      <c r="A794" s="38"/>
      <c r="B794" s="39"/>
    </row>
    <row r="795" spans="1:2" x14ac:dyDescent="0.6">
      <c r="A795" s="38"/>
      <c r="B795" s="39"/>
    </row>
    <row r="796" spans="1:2" x14ac:dyDescent="0.6">
      <c r="A796" s="38"/>
      <c r="B796" s="39"/>
    </row>
    <row r="797" spans="1:2" x14ac:dyDescent="0.6">
      <c r="A797" s="38"/>
      <c r="B797" s="39"/>
    </row>
    <row r="798" spans="1:2" x14ac:dyDescent="0.6">
      <c r="A798" s="38"/>
      <c r="B798" s="39"/>
    </row>
    <row r="799" spans="1:2" x14ac:dyDescent="0.6">
      <c r="A799" s="38"/>
      <c r="B799" s="39"/>
    </row>
    <row r="800" spans="1:2" x14ac:dyDescent="0.6">
      <c r="A800" s="38"/>
      <c r="B800" s="39"/>
    </row>
    <row r="801" spans="1:2" x14ac:dyDescent="0.6">
      <c r="A801" s="38"/>
      <c r="B801" s="39"/>
    </row>
    <row r="802" spans="1:2" x14ac:dyDescent="0.6">
      <c r="A802" s="38"/>
      <c r="B802" s="39"/>
    </row>
    <row r="803" spans="1:2" x14ac:dyDescent="0.6">
      <c r="A803" s="38"/>
      <c r="B803" s="39"/>
    </row>
    <row r="804" spans="1:2" x14ac:dyDescent="0.6">
      <c r="A804" s="38"/>
      <c r="B804" s="39"/>
    </row>
    <row r="805" spans="1:2" x14ac:dyDescent="0.6">
      <c r="A805" s="38"/>
      <c r="B805" s="39"/>
    </row>
    <row r="806" spans="1:2" x14ac:dyDescent="0.6">
      <c r="A806" s="38"/>
      <c r="B806" s="39"/>
    </row>
    <row r="807" spans="1:2" x14ac:dyDescent="0.6">
      <c r="A807" s="38"/>
      <c r="B807" s="39"/>
    </row>
    <row r="808" spans="1:2" x14ac:dyDescent="0.6">
      <c r="A808" s="38"/>
      <c r="B808" s="39"/>
    </row>
    <row r="809" spans="1:2" x14ac:dyDescent="0.6">
      <c r="A809" s="38"/>
      <c r="B809" s="39"/>
    </row>
    <row r="810" spans="1:2" x14ac:dyDescent="0.6">
      <c r="A810" s="38"/>
      <c r="B810" s="39"/>
    </row>
    <row r="811" spans="1:2" x14ac:dyDescent="0.6">
      <c r="A811" s="38"/>
      <c r="B811" s="39"/>
    </row>
    <row r="812" spans="1:2" x14ac:dyDescent="0.6">
      <c r="A812" s="38"/>
      <c r="B812" s="39"/>
    </row>
    <row r="813" spans="1:2" x14ac:dyDescent="0.6">
      <c r="A813" s="38"/>
      <c r="B813" s="39"/>
    </row>
    <row r="814" spans="1:2" x14ac:dyDescent="0.6">
      <c r="A814" s="38"/>
      <c r="B814" s="39"/>
    </row>
    <row r="815" spans="1:2" x14ac:dyDescent="0.6">
      <c r="A815" s="38"/>
      <c r="B815" s="39"/>
    </row>
    <row r="816" spans="1:2" x14ac:dyDescent="0.6">
      <c r="A816" s="38"/>
      <c r="B816" s="39"/>
    </row>
    <row r="817" spans="1:2" x14ac:dyDescent="0.6">
      <c r="A817" s="38"/>
      <c r="B817" s="39"/>
    </row>
    <row r="818" spans="1:2" x14ac:dyDescent="0.6">
      <c r="A818" s="38"/>
      <c r="B818" s="39"/>
    </row>
    <row r="819" spans="1:2" x14ac:dyDescent="0.6">
      <c r="A819" s="38"/>
      <c r="B819" s="39"/>
    </row>
    <row r="820" spans="1:2" x14ac:dyDescent="0.6">
      <c r="A820" s="38"/>
      <c r="B820" s="39"/>
    </row>
    <row r="821" spans="1:2" x14ac:dyDescent="0.6">
      <c r="A821" s="38"/>
      <c r="B821" s="39"/>
    </row>
    <row r="822" spans="1:2" x14ac:dyDescent="0.6">
      <c r="A822" s="38"/>
      <c r="B822" s="39"/>
    </row>
    <row r="823" spans="1:2" x14ac:dyDescent="0.6">
      <c r="A823" s="38"/>
      <c r="B823" s="39"/>
    </row>
    <row r="824" spans="1:2" x14ac:dyDescent="0.6">
      <c r="A824" s="38"/>
      <c r="B824" s="39"/>
    </row>
    <row r="825" spans="1:2" x14ac:dyDescent="0.6">
      <c r="A825" s="38"/>
      <c r="B825" s="39"/>
    </row>
    <row r="826" spans="1:2" x14ac:dyDescent="0.6">
      <c r="A826" s="38"/>
      <c r="B826" s="39"/>
    </row>
    <row r="827" spans="1:2" x14ac:dyDescent="0.6">
      <c r="A827" s="38"/>
      <c r="B827" s="39"/>
    </row>
    <row r="828" spans="1:2" x14ac:dyDescent="0.6">
      <c r="A828" s="38"/>
      <c r="B828" s="39"/>
    </row>
    <row r="829" spans="1:2" x14ac:dyDescent="0.6">
      <c r="A829" s="38"/>
      <c r="B829" s="39"/>
    </row>
    <row r="830" spans="1:2" x14ac:dyDescent="0.6">
      <c r="A830" s="38"/>
      <c r="B830" s="39"/>
    </row>
    <row r="831" spans="1:2" x14ac:dyDescent="0.6">
      <c r="A831" s="38"/>
      <c r="B831" s="39"/>
    </row>
    <row r="832" spans="1:2" x14ac:dyDescent="0.6">
      <c r="A832" s="38"/>
      <c r="B832" s="39"/>
    </row>
    <row r="833" spans="1:2" x14ac:dyDescent="0.6">
      <c r="A833" s="38"/>
      <c r="B833" s="39"/>
    </row>
    <row r="834" spans="1:2" x14ac:dyDescent="0.6">
      <c r="A834" s="38"/>
      <c r="B834" s="39"/>
    </row>
    <row r="835" spans="1:2" x14ac:dyDescent="0.6">
      <c r="A835" s="38"/>
      <c r="B835" s="39"/>
    </row>
    <row r="836" spans="1:2" x14ac:dyDescent="0.6">
      <c r="A836" s="38"/>
      <c r="B836" s="39"/>
    </row>
    <row r="837" spans="1:2" x14ac:dyDescent="0.6">
      <c r="A837" s="38"/>
      <c r="B837" s="39"/>
    </row>
    <row r="838" spans="1:2" x14ac:dyDescent="0.6">
      <c r="A838" s="38"/>
      <c r="B838" s="39"/>
    </row>
    <row r="839" spans="1:2" x14ac:dyDescent="0.6">
      <c r="A839" s="38"/>
      <c r="B839" s="39"/>
    </row>
    <row r="840" spans="1:2" x14ac:dyDescent="0.6">
      <c r="A840" s="38"/>
      <c r="B840" s="39"/>
    </row>
    <row r="841" spans="1:2" x14ac:dyDescent="0.6">
      <c r="A841" s="38"/>
      <c r="B841" s="39"/>
    </row>
    <row r="842" spans="1:2" x14ac:dyDescent="0.6">
      <c r="A842" s="38"/>
      <c r="B842" s="39"/>
    </row>
    <row r="843" spans="1:2" x14ac:dyDescent="0.6">
      <c r="A843" s="38"/>
      <c r="B843" s="39"/>
    </row>
    <row r="844" spans="1:2" x14ac:dyDescent="0.6">
      <c r="A844" s="38"/>
      <c r="B844" s="39"/>
    </row>
    <row r="845" spans="1:2" x14ac:dyDescent="0.6">
      <c r="A845" s="38"/>
      <c r="B845" s="39"/>
    </row>
    <row r="846" spans="1:2" x14ac:dyDescent="0.6">
      <c r="A846" s="38"/>
      <c r="B846" s="39"/>
    </row>
    <row r="847" spans="1:2" x14ac:dyDescent="0.6">
      <c r="A847" s="38"/>
      <c r="B847" s="39"/>
    </row>
    <row r="848" spans="1:2" x14ac:dyDescent="0.6">
      <c r="A848" s="38"/>
      <c r="B848" s="39"/>
    </row>
    <row r="849" spans="1:2" x14ac:dyDescent="0.6">
      <c r="A849" s="38"/>
      <c r="B849" s="39"/>
    </row>
    <row r="850" spans="1:2" x14ac:dyDescent="0.6">
      <c r="A850" s="38"/>
      <c r="B850" s="39"/>
    </row>
    <row r="851" spans="1:2" x14ac:dyDescent="0.6">
      <c r="A851" s="38"/>
      <c r="B851" s="39"/>
    </row>
    <row r="852" spans="1:2" x14ac:dyDescent="0.6">
      <c r="A852" s="38"/>
      <c r="B852" s="39"/>
    </row>
    <row r="853" spans="1:2" x14ac:dyDescent="0.6">
      <c r="A853" s="38"/>
      <c r="B853" s="39"/>
    </row>
    <row r="854" spans="1:2" x14ac:dyDescent="0.6">
      <c r="A854" s="38"/>
      <c r="B854" s="39"/>
    </row>
    <row r="855" spans="1:2" x14ac:dyDescent="0.6">
      <c r="A855" s="38"/>
      <c r="B855" s="39"/>
    </row>
    <row r="856" spans="1:2" x14ac:dyDescent="0.6">
      <c r="A856" s="38"/>
      <c r="B856" s="39"/>
    </row>
    <row r="857" spans="1:2" x14ac:dyDescent="0.6">
      <c r="A857" s="38"/>
      <c r="B857" s="39"/>
    </row>
    <row r="858" spans="1:2" x14ac:dyDescent="0.6">
      <c r="A858" s="38"/>
      <c r="B858" s="39"/>
    </row>
    <row r="859" spans="1:2" x14ac:dyDescent="0.6">
      <c r="A859" s="38"/>
      <c r="B859" s="39"/>
    </row>
    <row r="860" spans="1:2" x14ac:dyDescent="0.6">
      <c r="A860" s="38"/>
      <c r="B860" s="39"/>
    </row>
    <row r="861" spans="1:2" x14ac:dyDescent="0.6">
      <c r="A861" s="38"/>
      <c r="B861" s="39"/>
    </row>
    <row r="862" spans="1:2" x14ac:dyDescent="0.6">
      <c r="A862" s="38"/>
      <c r="B862" s="39"/>
    </row>
    <row r="863" spans="1:2" x14ac:dyDescent="0.6">
      <c r="A863" s="38"/>
      <c r="B863" s="39"/>
    </row>
    <row r="864" spans="1:2" x14ac:dyDescent="0.6">
      <c r="A864" s="38"/>
      <c r="B864" s="39"/>
    </row>
    <row r="865" spans="1:2" x14ac:dyDescent="0.6">
      <c r="A865" s="38"/>
      <c r="B865" s="39"/>
    </row>
    <row r="866" spans="1:2" x14ac:dyDescent="0.6">
      <c r="A866" s="38"/>
      <c r="B866" s="39"/>
    </row>
    <row r="867" spans="1:2" x14ac:dyDescent="0.6">
      <c r="A867" s="38"/>
      <c r="B867" s="39"/>
    </row>
    <row r="868" spans="1:2" x14ac:dyDescent="0.6">
      <c r="A868" s="38"/>
      <c r="B868" s="39"/>
    </row>
    <row r="869" spans="1:2" x14ac:dyDescent="0.6">
      <c r="A869" s="38"/>
      <c r="B869" s="39"/>
    </row>
    <row r="870" spans="1:2" x14ac:dyDescent="0.6">
      <c r="A870" s="38"/>
      <c r="B870" s="39"/>
    </row>
    <row r="871" spans="1:2" x14ac:dyDescent="0.6">
      <c r="A871" s="38"/>
      <c r="B871" s="39"/>
    </row>
    <row r="872" spans="1:2" x14ac:dyDescent="0.6">
      <c r="A872" s="38"/>
      <c r="B872" s="39"/>
    </row>
    <row r="873" spans="1:2" x14ac:dyDescent="0.6">
      <c r="A873" s="38"/>
      <c r="B873" s="39"/>
    </row>
    <row r="874" spans="1:2" x14ac:dyDescent="0.6">
      <c r="A874" s="38"/>
      <c r="B874" s="39"/>
    </row>
    <row r="875" spans="1:2" x14ac:dyDescent="0.6">
      <c r="A875" s="38"/>
      <c r="B875" s="39"/>
    </row>
    <row r="876" spans="1:2" x14ac:dyDescent="0.6">
      <c r="A876" s="38"/>
      <c r="B876" s="39"/>
    </row>
    <row r="877" spans="1:2" x14ac:dyDescent="0.6">
      <c r="A877" s="38"/>
      <c r="B877" s="39"/>
    </row>
    <row r="878" spans="1:2" x14ac:dyDescent="0.6">
      <c r="A878" s="38"/>
      <c r="B878" s="39"/>
    </row>
    <row r="879" spans="1:2" x14ac:dyDescent="0.6">
      <c r="A879" s="38"/>
      <c r="B879" s="39"/>
    </row>
    <row r="880" spans="1:2" x14ac:dyDescent="0.6">
      <c r="A880" s="38"/>
      <c r="B880" s="39"/>
    </row>
    <row r="881" spans="1:2" x14ac:dyDescent="0.6">
      <c r="A881" s="38"/>
      <c r="B881" s="39"/>
    </row>
    <row r="882" spans="1:2" x14ac:dyDescent="0.6">
      <c r="A882" s="38"/>
      <c r="B882" s="39"/>
    </row>
    <row r="883" spans="1:2" x14ac:dyDescent="0.6">
      <c r="A883" s="38"/>
      <c r="B883" s="39"/>
    </row>
    <row r="884" spans="1:2" x14ac:dyDescent="0.6">
      <c r="A884" s="38"/>
      <c r="B884" s="39"/>
    </row>
    <row r="885" spans="1:2" x14ac:dyDescent="0.6">
      <c r="A885" s="38"/>
      <c r="B885" s="39"/>
    </row>
    <row r="886" spans="1:2" x14ac:dyDescent="0.6">
      <c r="A886" s="38"/>
      <c r="B886" s="39"/>
    </row>
    <row r="887" spans="1:2" x14ac:dyDescent="0.6">
      <c r="A887" s="38"/>
      <c r="B887" s="39"/>
    </row>
    <row r="888" spans="1:2" x14ac:dyDescent="0.6">
      <c r="A888" s="38"/>
      <c r="B888" s="39"/>
    </row>
    <row r="889" spans="1:2" x14ac:dyDescent="0.6">
      <c r="A889" s="38"/>
      <c r="B889" s="39"/>
    </row>
    <row r="890" spans="1:2" x14ac:dyDescent="0.6">
      <c r="A890" s="38"/>
      <c r="B890" s="39"/>
    </row>
    <row r="891" spans="1:2" x14ac:dyDescent="0.6">
      <c r="A891" s="38"/>
      <c r="B891" s="39"/>
    </row>
    <row r="892" spans="1:2" x14ac:dyDescent="0.6">
      <c r="A892" s="38"/>
      <c r="B892" s="39"/>
    </row>
    <row r="893" spans="1:2" x14ac:dyDescent="0.6">
      <c r="A893" s="38"/>
      <c r="B893" s="39"/>
    </row>
    <row r="894" spans="1:2" x14ac:dyDescent="0.6">
      <c r="A894" s="38"/>
      <c r="B894" s="39"/>
    </row>
    <row r="895" spans="1:2" x14ac:dyDescent="0.6">
      <c r="A895" s="38"/>
      <c r="B895" s="39"/>
    </row>
    <row r="896" spans="1:2" x14ac:dyDescent="0.6">
      <c r="A896" s="38"/>
      <c r="B896" s="39"/>
    </row>
    <row r="897" spans="1:2" x14ac:dyDescent="0.6">
      <c r="A897" s="38"/>
      <c r="B897" s="39"/>
    </row>
    <row r="898" spans="1:2" x14ac:dyDescent="0.6">
      <c r="A898" s="38"/>
      <c r="B898" s="39"/>
    </row>
    <row r="899" spans="1:2" x14ac:dyDescent="0.6">
      <c r="A899" s="38"/>
      <c r="B899" s="39"/>
    </row>
    <row r="900" spans="1:2" x14ac:dyDescent="0.6">
      <c r="A900" s="38"/>
      <c r="B900" s="39"/>
    </row>
    <row r="901" spans="1:2" x14ac:dyDescent="0.6">
      <c r="A901" s="38"/>
      <c r="B901" s="39"/>
    </row>
    <row r="902" spans="1:2" x14ac:dyDescent="0.6">
      <c r="A902" s="38"/>
      <c r="B902" s="39"/>
    </row>
    <row r="903" spans="1:2" x14ac:dyDescent="0.6">
      <c r="A903" s="38"/>
      <c r="B903" s="39"/>
    </row>
    <row r="904" spans="1:2" x14ac:dyDescent="0.6">
      <c r="A904" s="38"/>
      <c r="B904" s="39"/>
    </row>
    <row r="905" spans="1:2" x14ac:dyDescent="0.6">
      <c r="A905" s="38"/>
      <c r="B905" s="39"/>
    </row>
    <row r="906" spans="1:2" x14ac:dyDescent="0.6">
      <c r="A906" s="38"/>
      <c r="B906" s="39"/>
    </row>
    <row r="907" spans="1:2" x14ac:dyDescent="0.6">
      <c r="A907" s="38"/>
      <c r="B907" s="39"/>
    </row>
    <row r="908" spans="1:2" x14ac:dyDescent="0.6">
      <c r="A908" s="38"/>
      <c r="B908" s="39"/>
    </row>
    <row r="909" spans="1:2" x14ac:dyDescent="0.6">
      <c r="A909" s="38"/>
      <c r="B909" s="39"/>
    </row>
    <row r="910" spans="1:2" x14ac:dyDescent="0.6">
      <c r="A910" s="38"/>
      <c r="B910" s="39"/>
    </row>
    <row r="911" spans="1:2" x14ac:dyDescent="0.6">
      <c r="A911" s="38"/>
      <c r="B911" s="39"/>
    </row>
    <row r="912" spans="1:2" x14ac:dyDescent="0.6">
      <c r="A912" s="38"/>
      <c r="B912" s="39"/>
    </row>
    <row r="913" spans="1:2" x14ac:dyDescent="0.6">
      <c r="A913" s="38"/>
      <c r="B913" s="39"/>
    </row>
    <row r="914" spans="1:2" x14ac:dyDescent="0.6">
      <c r="A914" s="38"/>
      <c r="B914" s="39"/>
    </row>
    <row r="915" spans="1:2" x14ac:dyDescent="0.6">
      <c r="A915" s="38"/>
      <c r="B915" s="39"/>
    </row>
    <row r="916" spans="1:2" x14ac:dyDescent="0.6">
      <c r="A916" s="38"/>
      <c r="B916" s="39"/>
    </row>
    <row r="917" spans="1:2" x14ac:dyDescent="0.6">
      <c r="A917" s="38"/>
      <c r="B917" s="39"/>
    </row>
    <row r="918" spans="1:2" x14ac:dyDescent="0.6">
      <c r="A918" s="38"/>
      <c r="B918" s="39"/>
    </row>
    <row r="919" spans="1:2" x14ac:dyDescent="0.6">
      <c r="A919" s="38"/>
      <c r="B919" s="39"/>
    </row>
    <row r="920" spans="1:2" x14ac:dyDescent="0.6">
      <c r="A920" s="38"/>
      <c r="B920" s="39"/>
    </row>
    <row r="921" spans="1:2" x14ac:dyDescent="0.6">
      <c r="A921" s="38"/>
      <c r="B921" s="39"/>
    </row>
    <row r="922" spans="1:2" x14ac:dyDescent="0.6">
      <c r="A922" s="38"/>
      <c r="B922" s="39"/>
    </row>
    <row r="923" spans="1:2" x14ac:dyDescent="0.6">
      <c r="A923" s="38"/>
      <c r="B923" s="39"/>
    </row>
    <row r="924" spans="1:2" x14ac:dyDescent="0.6">
      <c r="A924" s="38"/>
      <c r="B924" s="39"/>
    </row>
    <row r="925" spans="1:2" x14ac:dyDescent="0.6">
      <c r="A925" s="38"/>
      <c r="B925" s="39"/>
    </row>
    <row r="926" spans="1:2" x14ac:dyDescent="0.6">
      <c r="A926" s="38"/>
      <c r="B926" s="39"/>
    </row>
    <row r="927" spans="1:2" x14ac:dyDescent="0.6">
      <c r="A927" s="38"/>
      <c r="B927" s="39"/>
    </row>
    <row r="928" spans="1:2" x14ac:dyDescent="0.6">
      <c r="A928" s="38"/>
      <c r="B928" s="39"/>
    </row>
    <row r="929" spans="1:2" x14ac:dyDescent="0.6">
      <c r="A929" s="38"/>
      <c r="B929" s="39"/>
    </row>
    <row r="930" spans="1:2" x14ac:dyDescent="0.6">
      <c r="A930" s="38"/>
      <c r="B930" s="39"/>
    </row>
    <row r="931" spans="1:2" x14ac:dyDescent="0.6">
      <c r="A931" s="38"/>
      <c r="B931" s="39"/>
    </row>
    <row r="932" spans="1:2" x14ac:dyDescent="0.6">
      <c r="A932" s="38"/>
      <c r="B932" s="39"/>
    </row>
    <row r="933" spans="1:2" x14ac:dyDescent="0.6">
      <c r="A933" s="38"/>
      <c r="B933" s="39"/>
    </row>
    <row r="934" spans="1:2" x14ac:dyDescent="0.6">
      <c r="A934" s="38"/>
      <c r="B934" s="39"/>
    </row>
    <row r="935" spans="1:2" x14ac:dyDescent="0.6">
      <c r="A935" s="38"/>
      <c r="B935" s="39"/>
    </row>
    <row r="936" spans="1:2" x14ac:dyDescent="0.6">
      <c r="A936" s="38"/>
      <c r="B936" s="39"/>
    </row>
    <row r="937" spans="1:2" x14ac:dyDescent="0.6">
      <c r="A937" s="38"/>
      <c r="B937" s="39"/>
    </row>
    <row r="938" spans="1:2" x14ac:dyDescent="0.6">
      <c r="A938" s="38"/>
      <c r="B938" s="39"/>
    </row>
    <row r="939" spans="1:2" x14ac:dyDescent="0.6">
      <c r="A939" s="38"/>
      <c r="B939" s="39"/>
    </row>
    <row r="940" spans="1:2" x14ac:dyDescent="0.6">
      <c r="A940" s="38"/>
      <c r="B940" s="39"/>
    </row>
    <row r="941" spans="1:2" x14ac:dyDescent="0.6">
      <c r="A941" s="38"/>
      <c r="B941" s="39"/>
    </row>
    <row r="942" spans="1:2" x14ac:dyDescent="0.6">
      <c r="A942" s="38"/>
      <c r="B942" s="39"/>
    </row>
    <row r="943" spans="1:2" x14ac:dyDescent="0.6">
      <c r="A943" s="38"/>
      <c r="B943" s="39"/>
    </row>
    <row r="944" spans="1:2" x14ac:dyDescent="0.6">
      <c r="A944" s="38"/>
      <c r="B944" s="39"/>
    </row>
    <row r="945" spans="1:2" x14ac:dyDescent="0.6">
      <c r="A945" s="38"/>
      <c r="B945" s="39"/>
    </row>
    <row r="946" spans="1:2" x14ac:dyDescent="0.6">
      <c r="A946" s="38"/>
      <c r="B946" s="39"/>
    </row>
    <row r="947" spans="1:2" x14ac:dyDescent="0.6">
      <c r="A947" s="38"/>
      <c r="B947" s="39"/>
    </row>
    <row r="948" spans="1:2" x14ac:dyDescent="0.6">
      <c r="A948" s="38"/>
      <c r="B948" s="39"/>
    </row>
    <row r="949" spans="1:2" x14ac:dyDescent="0.6">
      <c r="A949" s="38"/>
      <c r="B949" s="39"/>
    </row>
    <row r="950" spans="1:2" x14ac:dyDescent="0.6">
      <c r="A950" s="38"/>
      <c r="B950" s="39"/>
    </row>
    <row r="951" spans="1:2" x14ac:dyDescent="0.6">
      <c r="A951" s="38"/>
      <c r="B951" s="39"/>
    </row>
    <row r="952" spans="1:2" x14ac:dyDescent="0.6">
      <c r="A952" s="38"/>
      <c r="B952" s="39"/>
    </row>
    <row r="953" spans="1:2" x14ac:dyDescent="0.6">
      <c r="A953" s="38"/>
      <c r="B953" s="39"/>
    </row>
    <row r="954" spans="1:2" x14ac:dyDescent="0.6">
      <c r="A954" s="38"/>
      <c r="B954" s="39"/>
    </row>
    <row r="955" spans="1:2" x14ac:dyDescent="0.6">
      <c r="A955" s="38"/>
      <c r="B955" s="39"/>
    </row>
    <row r="956" spans="1:2" x14ac:dyDescent="0.6">
      <c r="A956" s="38"/>
      <c r="B956" s="39"/>
    </row>
    <row r="957" spans="1:2" x14ac:dyDescent="0.6">
      <c r="A957" s="38"/>
      <c r="B957" s="39"/>
    </row>
    <row r="958" spans="1:2" x14ac:dyDescent="0.6">
      <c r="A958" s="38"/>
      <c r="B958" s="39"/>
    </row>
    <row r="959" spans="1:2" x14ac:dyDescent="0.6">
      <c r="A959" s="38"/>
      <c r="B959" s="39"/>
    </row>
    <row r="960" spans="1:2" x14ac:dyDescent="0.6">
      <c r="A960" s="38"/>
      <c r="B960" s="39"/>
    </row>
    <row r="961" spans="1:2" x14ac:dyDescent="0.6">
      <c r="A961" s="38"/>
      <c r="B961" s="39"/>
    </row>
    <row r="962" spans="1:2" x14ac:dyDescent="0.6">
      <c r="A962" s="38"/>
      <c r="B962" s="39"/>
    </row>
    <row r="963" spans="1:2" x14ac:dyDescent="0.6">
      <c r="A963" s="38"/>
      <c r="B963" s="39"/>
    </row>
    <row r="964" spans="1:2" x14ac:dyDescent="0.6">
      <c r="A964" s="38"/>
      <c r="B964" s="39"/>
    </row>
    <row r="965" spans="1:2" x14ac:dyDescent="0.6">
      <c r="A965" s="38"/>
      <c r="B965" s="39"/>
    </row>
    <row r="966" spans="1:2" x14ac:dyDescent="0.6">
      <c r="A966" s="38"/>
      <c r="B966" s="39"/>
    </row>
    <row r="967" spans="1:2" x14ac:dyDescent="0.6">
      <c r="A967" s="38"/>
      <c r="B967" s="39"/>
    </row>
    <row r="968" spans="1:2" x14ac:dyDescent="0.6">
      <c r="A968" s="38"/>
      <c r="B968" s="39"/>
    </row>
    <row r="969" spans="1:2" x14ac:dyDescent="0.6">
      <c r="A969" s="38"/>
      <c r="B969" s="39"/>
    </row>
    <row r="970" spans="1:2" x14ac:dyDescent="0.6">
      <c r="A970" s="38"/>
      <c r="B970" s="39"/>
    </row>
    <row r="971" spans="1:2" x14ac:dyDescent="0.6">
      <c r="A971" s="38"/>
      <c r="B971" s="39"/>
    </row>
    <row r="972" spans="1:2" x14ac:dyDescent="0.6">
      <c r="A972" s="38"/>
      <c r="B972" s="39"/>
    </row>
    <row r="973" spans="1:2" x14ac:dyDescent="0.6">
      <c r="A973" s="38"/>
      <c r="B973" s="39"/>
    </row>
    <row r="974" spans="1:2" x14ac:dyDescent="0.6">
      <c r="A974" s="38"/>
      <c r="B974" s="39"/>
    </row>
    <row r="975" spans="1:2" x14ac:dyDescent="0.6">
      <c r="A975" s="38"/>
      <c r="B975" s="39"/>
    </row>
    <row r="976" spans="1:2" x14ac:dyDescent="0.6">
      <c r="A976" s="38"/>
      <c r="B976" s="39"/>
    </row>
    <row r="977" spans="1:2" x14ac:dyDescent="0.6">
      <c r="A977" s="38"/>
      <c r="B977" s="39"/>
    </row>
    <row r="978" spans="1:2" x14ac:dyDescent="0.6">
      <c r="A978" s="38"/>
      <c r="B978" s="39"/>
    </row>
    <row r="979" spans="1:2" x14ac:dyDescent="0.6">
      <c r="A979" s="38"/>
      <c r="B979" s="39"/>
    </row>
    <row r="980" spans="1:2" x14ac:dyDescent="0.6">
      <c r="A980" s="38"/>
      <c r="B980" s="39"/>
    </row>
    <row r="981" spans="1:2" x14ac:dyDescent="0.6">
      <c r="A981" s="38"/>
      <c r="B981" s="39"/>
    </row>
    <row r="982" spans="1:2" x14ac:dyDescent="0.6">
      <c r="A982" s="38"/>
      <c r="B982" s="39"/>
    </row>
    <row r="983" spans="1:2" x14ac:dyDescent="0.6">
      <c r="A983" s="38"/>
      <c r="B983" s="39"/>
    </row>
    <row r="984" spans="1:2" x14ac:dyDescent="0.6">
      <c r="A984" s="38"/>
      <c r="B984" s="39"/>
    </row>
    <row r="985" spans="1:2" x14ac:dyDescent="0.6">
      <c r="A985" s="38"/>
      <c r="B985" s="39"/>
    </row>
    <row r="986" spans="1:2" x14ac:dyDescent="0.6">
      <c r="A986" s="38"/>
      <c r="B986" s="39"/>
    </row>
    <row r="987" spans="1:2" x14ac:dyDescent="0.6">
      <c r="A987" s="38"/>
      <c r="B987" s="39"/>
    </row>
    <row r="988" spans="1:2" x14ac:dyDescent="0.6">
      <c r="A988" s="38"/>
      <c r="B988" s="39"/>
    </row>
    <row r="989" spans="1:2" x14ac:dyDescent="0.6">
      <c r="A989" s="38"/>
      <c r="B989" s="39"/>
    </row>
    <row r="990" spans="1:2" x14ac:dyDescent="0.6">
      <c r="A990" s="38"/>
      <c r="B990" s="39"/>
    </row>
    <row r="991" spans="1:2" x14ac:dyDescent="0.6">
      <c r="A991" s="38"/>
      <c r="B991" s="39"/>
    </row>
    <row r="992" spans="1:2" x14ac:dyDescent="0.6">
      <c r="A992" s="38"/>
      <c r="B992" s="39"/>
    </row>
    <row r="993" spans="1:2" x14ac:dyDescent="0.6">
      <c r="A993" s="38"/>
      <c r="B993" s="39"/>
    </row>
    <row r="994" spans="1:2" x14ac:dyDescent="0.6">
      <c r="A994" s="38"/>
      <c r="B994" s="39"/>
    </row>
    <row r="995" spans="1:2" x14ac:dyDescent="0.6">
      <c r="A995" s="38"/>
      <c r="B995" s="39"/>
    </row>
    <row r="996" spans="1:2" x14ac:dyDescent="0.6">
      <c r="A996" s="38"/>
      <c r="B996" s="39"/>
    </row>
    <row r="997" spans="1:2" x14ac:dyDescent="0.6">
      <c r="A997" s="38"/>
      <c r="B997" s="39"/>
    </row>
    <row r="998" spans="1:2" x14ac:dyDescent="0.6">
      <c r="A998" s="38"/>
      <c r="B998" s="39"/>
    </row>
    <row r="999" spans="1:2" x14ac:dyDescent="0.6">
      <c r="A999" s="38"/>
      <c r="B999" s="39"/>
    </row>
    <row r="1000" spans="1:2" x14ac:dyDescent="0.6">
      <c r="A1000" s="38"/>
      <c r="B1000" s="39"/>
    </row>
    <row r="1001" spans="1:2" x14ac:dyDescent="0.6">
      <c r="A1001" s="38"/>
      <c r="B1001" s="39"/>
    </row>
    <row r="1002" spans="1:2" x14ac:dyDescent="0.6">
      <c r="A1002" s="38"/>
      <c r="B1002" s="39"/>
    </row>
    <row r="1003" spans="1:2" x14ac:dyDescent="0.6">
      <c r="A1003" s="38"/>
      <c r="B1003" s="39"/>
    </row>
    <row r="1004" spans="1:2" x14ac:dyDescent="0.6">
      <c r="A1004" s="38"/>
      <c r="B1004" s="39"/>
    </row>
    <row r="1005" spans="1:2" x14ac:dyDescent="0.6">
      <c r="A1005" s="38"/>
      <c r="B1005" s="39"/>
    </row>
    <row r="1006" spans="1:2" x14ac:dyDescent="0.6">
      <c r="A1006" s="38"/>
      <c r="B1006" s="39"/>
    </row>
    <row r="1007" spans="1:2" x14ac:dyDescent="0.6">
      <c r="A1007" s="38"/>
      <c r="B1007" s="39"/>
    </row>
    <row r="1008" spans="1:2" x14ac:dyDescent="0.6">
      <c r="A1008" s="38"/>
      <c r="B1008" s="39"/>
    </row>
    <row r="1009" spans="1:2" x14ac:dyDescent="0.6">
      <c r="A1009" s="38"/>
      <c r="B1009" s="39"/>
    </row>
    <row r="1010" spans="1:2" x14ac:dyDescent="0.6">
      <c r="A1010" s="38"/>
      <c r="B1010" s="39"/>
    </row>
    <row r="1011" spans="1:2" x14ac:dyDescent="0.6">
      <c r="A1011" s="38"/>
      <c r="B1011" s="39"/>
    </row>
    <row r="1012" spans="1:2" x14ac:dyDescent="0.6">
      <c r="A1012" s="38"/>
      <c r="B1012" s="39"/>
    </row>
    <row r="1013" spans="1:2" x14ac:dyDescent="0.6">
      <c r="A1013" s="38"/>
      <c r="B1013" s="39"/>
    </row>
    <row r="1014" spans="1:2" x14ac:dyDescent="0.6">
      <c r="A1014" s="38"/>
      <c r="B1014" s="39"/>
    </row>
    <row r="1015" spans="1:2" x14ac:dyDescent="0.6">
      <c r="A1015" s="38"/>
      <c r="B1015" s="39"/>
    </row>
    <row r="1016" spans="1:2" x14ac:dyDescent="0.6">
      <c r="A1016" s="38"/>
      <c r="B1016" s="39"/>
    </row>
    <row r="1017" spans="1:2" x14ac:dyDescent="0.6">
      <c r="A1017" s="38"/>
      <c r="B1017" s="39"/>
    </row>
    <row r="1018" spans="1:2" x14ac:dyDescent="0.6">
      <c r="A1018" s="38"/>
      <c r="B1018" s="39"/>
    </row>
    <row r="1019" spans="1:2" x14ac:dyDescent="0.6">
      <c r="A1019" s="38"/>
      <c r="B1019" s="39"/>
    </row>
    <row r="1020" spans="1:2" x14ac:dyDescent="0.6">
      <c r="A1020" s="38"/>
      <c r="B1020" s="39"/>
    </row>
    <row r="1021" spans="1:2" x14ac:dyDescent="0.6">
      <c r="A1021" s="38"/>
      <c r="B1021" s="39"/>
    </row>
    <row r="1022" spans="1:2" x14ac:dyDescent="0.6">
      <c r="A1022" s="38"/>
      <c r="B1022" s="39"/>
    </row>
    <row r="1023" spans="1:2" x14ac:dyDescent="0.6">
      <c r="A1023" s="38"/>
      <c r="B1023" s="39"/>
    </row>
    <row r="1024" spans="1:2" x14ac:dyDescent="0.6">
      <c r="A1024" s="38"/>
      <c r="B1024" s="39"/>
    </row>
    <row r="1025" spans="1:2" x14ac:dyDescent="0.6">
      <c r="A1025" s="38"/>
      <c r="B1025" s="39"/>
    </row>
    <row r="1026" spans="1:2" x14ac:dyDescent="0.6">
      <c r="A1026" s="38"/>
      <c r="B1026" s="39"/>
    </row>
    <row r="1027" spans="1:2" x14ac:dyDescent="0.6">
      <c r="A1027" s="38"/>
      <c r="B1027" s="39"/>
    </row>
    <row r="1028" spans="1:2" x14ac:dyDescent="0.6">
      <c r="A1028" s="38"/>
      <c r="B1028" s="39"/>
    </row>
    <row r="1029" spans="1:2" x14ac:dyDescent="0.6">
      <c r="A1029" s="38"/>
      <c r="B1029" s="39"/>
    </row>
    <row r="1030" spans="1:2" x14ac:dyDescent="0.6">
      <c r="A1030" s="38"/>
      <c r="B1030" s="39"/>
    </row>
    <row r="1031" spans="1:2" x14ac:dyDescent="0.6">
      <c r="A1031" s="38"/>
      <c r="B1031" s="39"/>
    </row>
    <row r="1032" spans="1:2" x14ac:dyDescent="0.6">
      <c r="A1032" s="38"/>
      <c r="B1032" s="39"/>
    </row>
    <row r="1033" spans="1:2" x14ac:dyDescent="0.6">
      <c r="A1033" s="38"/>
      <c r="B1033" s="39"/>
    </row>
    <row r="1034" spans="1:2" x14ac:dyDescent="0.6">
      <c r="A1034" s="38"/>
      <c r="B1034" s="39"/>
    </row>
    <row r="1035" spans="1:2" x14ac:dyDescent="0.6">
      <c r="A1035" s="38"/>
      <c r="B1035" s="39"/>
    </row>
    <row r="1036" spans="1:2" x14ac:dyDescent="0.6">
      <c r="A1036" s="38"/>
      <c r="B1036" s="39"/>
    </row>
    <row r="1037" spans="1:2" x14ac:dyDescent="0.6">
      <c r="A1037" s="38"/>
      <c r="B1037" s="39"/>
    </row>
    <row r="1038" spans="1:2" x14ac:dyDescent="0.6">
      <c r="A1038" s="38"/>
      <c r="B1038" s="39"/>
    </row>
    <row r="1039" spans="1:2" x14ac:dyDescent="0.6">
      <c r="A1039" s="38"/>
      <c r="B1039" s="39"/>
    </row>
    <row r="1040" spans="1:2" x14ac:dyDescent="0.6">
      <c r="A1040" s="38"/>
      <c r="B1040" s="39"/>
    </row>
    <row r="1041" spans="1:2" x14ac:dyDescent="0.6">
      <c r="A1041" s="38"/>
      <c r="B1041" s="39"/>
    </row>
    <row r="1042" spans="1:2" x14ac:dyDescent="0.6">
      <c r="A1042" s="38"/>
      <c r="B1042" s="39"/>
    </row>
    <row r="1043" spans="1:2" x14ac:dyDescent="0.6">
      <c r="A1043" s="38"/>
      <c r="B1043" s="39"/>
    </row>
    <row r="1044" spans="1:2" x14ac:dyDescent="0.6">
      <c r="A1044" s="38"/>
      <c r="B1044" s="39"/>
    </row>
    <row r="1045" spans="1:2" x14ac:dyDescent="0.6">
      <c r="A1045" s="38"/>
      <c r="B1045" s="39"/>
    </row>
    <row r="1046" spans="1:2" x14ac:dyDescent="0.6">
      <c r="A1046" s="38"/>
      <c r="B1046" s="39"/>
    </row>
    <row r="1047" spans="1:2" x14ac:dyDescent="0.6">
      <c r="A1047" s="38"/>
      <c r="B1047" s="39"/>
    </row>
    <row r="1048" spans="1:2" x14ac:dyDescent="0.6">
      <c r="A1048" s="38"/>
      <c r="B1048" s="39"/>
    </row>
    <row r="1049" spans="1:2" x14ac:dyDescent="0.6">
      <c r="A1049" s="38"/>
      <c r="B1049" s="39"/>
    </row>
    <row r="1050" spans="1:2" x14ac:dyDescent="0.6">
      <c r="A1050" s="38"/>
      <c r="B1050" s="39"/>
    </row>
    <row r="1051" spans="1:2" x14ac:dyDescent="0.6">
      <c r="A1051" s="38"/>
      <c r="B1051" s="39"/>
    </row>
    <row r="1052" spans="1:2" x14ac:dyDescent="0.6">
      <c r="A1052" s="38"/>
      <c r="B1052" s="39"/>
    </row>
    <row r="1053" spans="1:2" x14ac:dyDescent="0.6">
      <c r="A1053" s="38"/>
      <c r="B1053" s="39"/>
    </row>
    <row r="1054" spans="1:2" x14ac:dyDescent="0.6">
      <c r="A1054" s="38"/>
      <c r="B1054" s="39"/>
    </row>
    <row r="1055" spans="1:2" x14ac:dyDescent="0.6">
      <c r="A1055" s="38"/>
      <c r="B1055" s="39"/>
    </row>
    <row r="1056" spans="1:2" x14ac:dyDescent="0.6">
      <c r="A1056" s="38"/>
      <c r="B1056" s="39"/>
    </row>
    <row r="1057" spans="1:2" x14ac:dyDescent="0.6">
      <c r="A1057" s="38"/>
      <c r="B1057" s="39"/>
    </row>
    <row r="1058" spans="1:2" x14ac:dyDescent="0.6">
      <c r="A1058" s="38"/>
      <c r="B1058" s="39"/>
    </row>
    <row r="1059" spans="1:2" x14ac:dyDescent="0.6">
      <c r="A1059" s="38"/>
      <c r="B1059" s="39"/>
    </row>
    <row r="1060" spans="1:2" x14ac:dyDescent="0.6">
      <c r="A1060" s="38"/>
      <c r="B1060" s="39"/>
    </row>
    <row r="1061" spans="1:2" x14ac:dyDescent="0.6">
      <c r="A1061" s="38"/>
      <c r="B1061" s="39"/>
    </row>
    <row r="1062" spans="1:2" x14ac:dyDescent="0.6">
      <c r="A1062" s="38"/>
      <c r="B1062" s="39"/>
    </row>
    <row r="1063" spans="1:2" x14ac:dyDescent="0.6">
      <c r="A1063" s="38"/>
      <c r="B1063" s="39"/>
    </row>
    <row r="1064" spans="1:2" x14ac:dyDescent="0.6">
      <c r="A1064" s="38"/>
      <c r="B1064" s="39"/>
    </row>
    <row r="1065" spans="1:2" x14ac:dyDescent="0.6">
      <c r="A1065" s="38"/>
      <c r="B1065" s="39"/>
    </row>
    <row r="1066" spans="1:2" x14ac:dyDescent="0.6">
      <c r="A1066" s="38"/>
      <c r="B1066" s="39"/>
    </row>
    <row r="1067" spans="1:2" x14ac:dyDescent="0.6">
      <c r="A1067" s="38"/>
      <c r="B1067" s="39"/>
    </row>
    <row r="1068" spans="1:2" x14ac:dyDescent="0.6">
      <c r="A1068" s="38"/>
      <c r="B1068" s="39"/>
    </row>
    <row r="1069" spans="1:2" x14ac:dyDescent="0.6">
      <c r="A1069" s="38"/>
      <c r="B1069" s="39"/>
    </row>
    <row r="1070" spans="1:2" x14ac:dyDescent="0.6">
      <c r="A1070" s="38"/>
      <c r="B1070" s="39"/>
    </row>
    <row r="1071" spans="1:2" x14ac:dyDescent="0.6">
      <c r="A1071" s="38"/>
      <c r="B1071" s="39"/>
    </row>
    <row r="1072" spans="1:2" x14ac:dyDescent="0.6">
      <c r="A1072" s="38"/>
      <c r="B1072" s="39"/>
    </row>
    <row r="1073" spans="1:2" x14ac:dyDescent="0.6">
      <c r="A1073" s="38"/>
      <c r="B1073" s="39"/>
    </row>
    <row r="1074" spans="1:2" x14ac:dyDescent="0.6">
      <c r="A1074" s="38"/>
      <c r="B1074" s="39"/>
    </row>
    <row r="1075" spans="1:2" x14ac:dyDescent="0.6">
      <c r="A1075" s="38"/>
      <c r="B1075" s="39"/>
    </row>
    <row r="1076" spans="1:2" x14ac:dyDescent="0.6">
      <c r="A1076" s="38"/>
      <c r="B1076" s="39"/>
    </row>
    <row r="1077" spans="1:2" x14ac:dyDescent="0.6">
      <c r="A1077" s="38"/>
      <c r="B1077" s="39"/>
    </row>
    <row r="1078" spans="1:2" x14ac:dyDescent="0.6">
      <c r="A1078" s="38"/>
      <c r="B1078" s="39"/>
    </row>
    <row r="1079" spans="1:2" x14ac:dyDescent="0.6">
      <c r="A1079" s="38"/>
      <c r="B1079" s="39"/>
    </row>
    <row r="1080" spans="1:2" x14ac:dyDescent="0.6">
      <c r="A1080" s="38"/>
      <c r="B1080" s="39"/>
    </row>
    <row r="1081" spans="1:2" x14ac:dyDescent="0.6">
      <c r="A1081" s="38"/>
      <c r="B1081" s="39"/>
    </row>
    <row r="1082" spans="1:2" x14ac:dyDescent="0.6">
      <c r="A1082" s="38"/>
      <c r="B1082" s="39"/>
    </row>
    <row r="1083" spans="1:2" x14ac:dyDescent="0.6">
      <c r="A1083" s="38"/>
      <c r="B1083" s="39"/>
    </row>
    <row r="1084" spans="1:2" x14ac:dyDescent="0.6">
      <c r="A1084" s="38"/>
      <c r="B1084" s="39"/>
    </row>
    <row r="1085" spans="1:2" x14ac:dyDescent="0.6">
      <c r="A1085" s="38"/>
      <c r="B1085" s="39"/>
    </row>
    <row r="1086" spans="1:2" x14ac:dyDescent="0.6">
      <c r="A1086" s="38"/>
      <c r="B1086" s="39"/>
    </row>
    <row r="1087" spans="1:2" x14ac:dyDescent="0.6">
      <c r="A1087" s="38"/>
      <c r="B1087" s="39"/>
    </row>
    <row r="1088" spans="1:2" x14ac:dyDescent="0.6">
      <c r="A1088" s="38"/>
      <c r="B1088" s="39"/>
    </row>
    <row r="1089" spans="1:2" x14ac:dyDescent="0.6">
      <c r="A1089" s="38"/>
      <c r="B1089" s="39"/>
    </row>
    <row r="1090" spans="1:2" x14ac:dyDescent="0.6">
      <c r="A1090" s="38"/>
      <c r="B1090" s="39"/>
    </row>
    <row r="1091" spans="1:2" x14ac:dyDescent="0.6">
      <c r="A1091" s="38"/>
      <c r="B1091" s="39"/>
    </row>
    <row r="1092" spans="1:2" x14ac:dyDescent="0.6">
      <c r="A1092" s="38"/>
      <c r="B1092" s="39"/>
    </row>
    <row r="1093" spans="1:2" x14ac:dyDescent="0.6">
      <c r="A1093" s="38"/>
      <c r="B1093" s="39"/>
    </row>
    <row r="1094" spans="1:2" x14ac:dyDescent="0.6">
      <c r="A1094" s="38"/>
      <c r="B1094" s="39"/>
    </row>
    <row r="1095" spans="1:2" x14ac:dyDescent="0.6">
      <c r="A1095" s="38"/>
      <c r="B1095" s="39"/>
    </row>
    <row r="1096" spans="1:2" x14ac:dyDescent="0.6">
      <c r="A1096" s="38"/>
      <c r="B1096" s="39"/>
    </row>
    <row r="1097" spans="1:2" x14ac:dyDescent="0.6">
      <c r="A1097" s="38"/>
      <c r="B1097" s="39"/>
    </row>
    <row r="1098" spans="1:2" x14ac:dyDescent="0.6">
      <c r="A1098" s="38"/>
      <c r="B1098" s="39"/>
    </row>
    <row r="1099" spans="1:2" x14ac:dyDescent="0.6">
      <c r="A1099" s="38"/>
      <c r="B1099" s="39"/>
    </row>
    <row r="1100" spans="1:2" x14ac:dyDescent="0.6">
      <c r="A1100" s="38"/>
      <c r="B1100" s="39"/>
    </row>
    <row r="1101" spans="1:2" x14ac:dyDescent="0.6">
      <c r="A1101" s="38"/>
      <c r="B1101" s="39"/>
    </row>
    <row r="1102" spans="1:2" x14ac:dyDescent="0.6">
      <c r="A1102" s="38"/>
      <c r="B1102" s="39"/>
    </row>
    <row r="1103" spans="1:2" x14ac:dyDescent="0.6">
      <c r="A1103" s="38"/>
      <c r="B1103" s="39"/>
    </row>
    <row r="1104" spans="1:2" x14ac:dyDescent="0.6">
      <c r="A1104" s="38"/>
      <c r="B1104" s="39"/>
    </row>
    <row r="1105" spans="1:2" x14ac:dyDescent="0.6">
      <c r="A1105" s="38"/>
      <c r="B1105" s="39"/>
    </row>
    <row r="1106" spans="1:2" x14ac:dyDescent="0.6">
      <c r="A1106" s="38"/>
      <c r="B1106" s="39"/>
    </row>
    <row r="1107" spans="1:2" x14ac:dyDescent="0.6">
      <c r="A1107" s="38"/>
      <c r="B1107" s="39"/>
    </row>
    <row r="1108" spans="1:2" x14ac:dyDescent="0.6">
      <c r="A1108" s="38"/>
      <c r="B1108" s="39"/>
    </row>
    <row r="1109" spans="1:2" x14ac:dyDescent="0.6">
      <c r="A1109" s="38"/>
      <c r="B1109" s="39"/>
    </row>
    <row r="1110" spans="1:2" x14ac:dyDescent="0.6">
      <c r="A1110" s="38"/>
      <c r="B1110" s="39"/>
    </row>
    <row r="1111" spans="1:2" x14ac:dyDescent="0.6">
      <c r="A1111" s="38"/>
      <c r="B1111" s="39"/>
    </row>
    <row r="1112" spans="1:2" x14ac:dyDescent="0.6">
      <c r="A1112" s="38"/>
      <c r="B1112" s="39"/>
    </row>
    <row r="1113" spans="1:2" x14ac:dyDescent="0.6">
      <c r="A1113" s="38"/>
      <c r="B1113" s="39"/>
    </row>
    <row r="1114" spans="1:2" x14ac:dyDescent="0.6">
      <c r="A1114" s="38"/>
      <c r="B1114" s="39"/>
    </row>
    <row r="1115" spans="1:2" x14ac:dyDescent="0.6">
      <c r="A1115" s="38"/>
      <c r="B1115" s="39"/>
    </row>
    <row r="1116" spans="1:2" x14ac:dyDescent="0.6">
      <c r="A1116" s="38"/>
      <c r="B1116" s="39"/>
    </row>
    <row r="1117" spans="1:2" x14ac:dyDescent="0.6">
      <c r="A1117" s="38"/>
      <c r="B1117" s="39"/>
    </row>
    <row r="1118" spans="1:2" x14ac:dyDescent="0.6">
      <c r="A1118" s="38"/>
      <c r="B1118" s="39"/>
    </row>
    <row r="1119" spans="1:2" x14ac:dyDescent="0.6">
      <c r="A1119" s="38"/>
      <c r="B1119" s="39"/>
    </row>
    <row r="1120" spans="1:2" x14ac:dyDescent="0.6">
      <c r="A1120" s="38"/>
      <c r="B1120" s="39"/>
    </row>
    <row r="1121" spans="1:2" x14ac:dyDescent="0.6">
      <c r="A1121" s="38"/>
      <c r="B1121" s="39"/>
    </row>
    <row r="1122" spans="1:2" x14ac:dyDescent="0.6">
      <c r="A1122" s="38"/>
      <c r="B1122" s="39"/>
    </row>
    <row r="1123" spans="1:2" x14ac:dyDescent="0.6">
      <c r="A1123" s="38"/>
      <c r="B1123" s="39"/>
    </row>
    <row r="1124" spans="1:2" x14ac:dyDescent="0.6">
      <c r="A1124" s="38"/>
      <c r="B1124" s="39"/>
    </row>
    <row r="1125" spans="1:2" x14ac:dyDescent="0.6">
      <c r="A1125" s="38"/>
      <c r="B1125" s="39"/>
    </row>
    <row r="1126" spans="1:2" x14ac:dyDescent="0.6">
      <c r="A1126" s="38"/>
      <c r="B1126" s="39"/>
    </row>
    <row r="1127" spans="1:2" x14ac:dyDescent="0.6">
      <c r="A1127" s="38"/>
      <c r="B1127" s="39"/>
    </row>
    <row r="1128" spans="1:2" x14ac:dyDescent="0.6">
      <c r="A1128" s="38"/>
      <c r="B1128" s="39"/>
    </row>
    <row r="1129" spans="1:2" x14ac:dyDescent="0.6">
      <c r="A1129" s="38"/>
      <c r="B1129" s="39"/>
    </row>
    <row r="1130" spans="1:2" x14ac:dyDescent="0.6">
      <c r="A1130" s="38"/>
      <c r="B1130" s="39"/>
    </row>
    <row r="1131" spans="1:2" x14ac:dyDescent="0.6">
      <c r="A1131" s="38"/>
      <c r="B1131" s="39"/>
    </row>
    <row r="1132" spans="1:2" x14ac:dyDescent="0.6">
      <c r="A1132" s="38"/>
      <c r="B1132" s="39"/>
    </row>
    <row r="1133" spans="1:2" x14ac:dyDescent="0.6">
      <c r="A1133" s="38"/>
      <c r="B1133" s="39"/>
    </row>
    <row r="1134" spans="1:2" x14ac:dyDescent="0.6">
      <c r="A1134" s="38"/>
      <c r="B1134" s="39"/>
    </row>
    <row r="1135" spans="1:2" x14ac:dyDescent="0.6">
      <c r="A1135" s="38"/>
      <c r="B1135" s="39"/>
    </row>
    <row r="1136" spans="1:2" x14ac:dyDescent="0.6">
      <c r="A1136" s="38"/>
      <c r="B1136" s="39"/>
    </row>
    <row r="1137" spans="1:2" x14ac:dyDescent="0.6">
      <c r="A1137" s="38"/>
      <c r="B1137" s="39"/>
    </row>
    <row r="1138" spans="1:2" x14ac:dyDescent="0.6">
      <c r="A1138" s="38"/>
      <c r="B1138" s="39"/>
    </row>
    <row r="1139" spans="1:2" x14ac:dyDescent="0.6">
      <c r="A1139" s="38"/>
      <c r="B1139" s="39"/>
    </row>
    <row r="1140" spans="1:2" x14ac:dyDescent="0.6">
      <c r="A1140" s="38"/>
      <c r="B1140" s="39"/>
    </row>
    <row r="1141" spans="1:2" x14ac:dyDescent="0.6">
      <c r="A1141" s="38"/>
      <c r="B1141" s="39"/>
    </row>
    <row r="1142" spans="1:2" x14ac:dyDescent="0.6">
      <c r="A1142" s="38"/>
      <c r="B1142" s="39"/>
    </row>
    <row r="1143" spans="1:2" x14ac:dyDescent="0.6">
      <c r="A1143" s="38"/>
      <c r="B1143" s="39"/>
    </row>
    <row r="1144" spans="1:2" x14ac:dyDescent="0.6">
      <c r="A1144" s="38"/>
      <c r="B1144" s="39"/>
    </row>
    <row r="1145" spans="1:2" x14ac:dyDescent="0.6">
      <c r="A1145" s="38"/>
      <c r="B1145" s="39"/>
    </row>
    <row r="1146" spans="1:2" x14ac:dyDescent="0.6">
      <c r="A1146" s="38"/>
      <c r="B1146" s="39"/>
    </row>
    <row r="1147" spans="1:2" x14ac:dyDescent="0.6">
      <c r="A1147" s="38"/>
      <c r="B1147" s="39"/>
    </row>
    <row r="1148" spans="1:2" x14ac:dyDescent="0.6">
      <c r="A1148" s="38"/>
      <c r="B1148" s="39"/>
    </row>
    <row r="1149" spans="1:2" x14ac:dyDescent="0.6">
      <c r="A1149" s="38"/>
      <c r="B1149" s="39"/>
    </row>
    <row r="1150" spans="1:2" x14ac:dyDescent="0.6">
      <c r="A1150" s="38"/>
      <c r="B1150" s="39"/>
    </row>
    <row r="1151" spans="1:2" x14ac:dyDescent="0.6">
      <c r="A1151" s="38"/>
      <c r="B1151" s="39"/>
    </row>
    <row r="1152" spans="1:2" x14ac:dyDescent="0.6">
      <c r="A1152" s="38"/>
      <c r="B1152" s="39"/>
    </row>
    <row r="1153" spans="1:2" x14ac:dyDescent="0.6">
      <c r="A1153" s="38"/>
      <c r="B1153" s="39"/>
    </row>
    <row r="1154" spans="1:2" x14ac:dyDescent="0.6">
      <c r="A1154" s="38"/>
      <c r="B1154" s="39"/>
    </row>
    <row r="1155" spans="1:2" x14ac:dyDescent="0.6">
      <c r="A1155" s="38"/>
      <c r="B1155" s="39"/>
    </row>
    <row r="1156" spans="1:2" x14ac:dyDescent="0.6">
      <c r="A1156" s="38"/>
      <c r="B1156" s="39"/>
    </row>
    <row r="1157" spans="1:2" x14ac:dyDescent="0.6">
      <c r="A1157" s="38"/>
      <c r="B1157" s="39"/>
    </row>
    <row r="1158" spans="1:2" x14ac:dyDescent="0.6">
      <c r="A1158" s="38"/>
      <c r="B1158" s="39"/>
    </row>
    <row r="1159" spans="1:2" x14ac:dyDescent="0.6">
      <c r="A1159" s="38"/>
      <c r="B1159" s="39"/>
    </row>
    <row r="1160" spans="1:2" x14ac:dyDescent="0.6">
      <c r="A1160" s="38"/>
      <c r="B1160" s="39"/>
    </row>
    <row r="1161" spans="1:2" x14ac:dyDescent="0.6">
      <c r="A1161" s="38"/>
      <c r="B1161" s="39"/>
    </row>
    <row r="1162" spans="1:2" x14ac:dyDescent="0.6">
      <c r="A1162" s="38"/>
      <c r="B1162" s="39"/>
    </row>
    <row r="1163" spans="1:2" x14ac:dyDescent="0.6">
      <c r="A1163" s="38"/>
      <c r="B1163" s="39"/>
    </row>
    <row r="1164" spans="1:2" x14ac:dyDescent="0.6">
      <c r="A1164" s="38"/>
      <c r="B1164" s="39"/>
    </row>
    <row r="1165" spans="1:2" x14ac:dyDescent="0.6">
      <c r="A1165" s="38"/>
      <c r="B1165" s="39"/>
    </row>
    <row r="1166" spans="1:2" x14ac:dyDescent="0.6">
      <c r="A1166" s="38"/>
      <c r="B1166" s="39"/>
    </row>
    <row r="1167" spans="1:2" x14ac:dyDescent="0.6">
      <c r="A1167" s="38"/>
      <c r="B1167" s="39"/>
    </row>
    <row r="1168" spans="1:2" x14ac:dyDescent="0.6">
      <c r="A1168" s="38"/>
      <c r="B1168" s="39"/>
    </row>
    <row r="1169" spans="1:2" x14ac:dyDescent="0.6">
      <c r="A1169" s="38"/>
      <c r="B1169" s="39"/>
    </row>
    <row r="1170" spans="1:2" x14ac:dyDescent="0.6">
      <c r="A1170" s="38"/>
      <c r="B1170" s="39"/>
    </row>
    <row r="1171" spans="1:2" x14ac:dyDescent="0.6">
      <c r="A1171" s="38"/>
      <c r="B1171" s="39"/>
    </row>
    <row r="1172" spans="1:2" x14ac:dyDescent="0.6">
      <c r="A1172" s="38"/>
      <c r="B1172" s="39"/>
    </row>
    <row r="1173" spans="1:2" x14ac:dyDescent="0.6">
      <c r="A1173" s="38"/>
      <c r="B1173" s="39"/>
    </row>
    <row r="1174" spans="1:2" x14ac:dyDescent="0.6">
      <c r="A1174" s="38"/>
      <c r="B1174" s="39"/>
    </row>
    <row r="1175" spans="1:2" x14ac:dyDescent="0.6">
      <c r="A1175" s="38"/>
      <c r="B1175" s="39"/>
    </row>
    <row r="1176" spans="1:2" x14ac:dyDescent="0.6">
      <c r="A1176" s="38"/>
      <c r="B1176" s="39"/>
    </row>
    <row r="1177" spans="1:2" x14ac:dyDescent="0.6">
      <c r="A1177" s="38"/>
      <c r="B1177" s="39"/>
    </row>
    <row r="1178" spans="1:2" x14ac:dyDescent="0.6">
      <c r="A1178" s="38"/>
      <c r="B1178" s="39"/>
    </row>
    <row r="1179" spans="1:2" x14ac:dyDescent="0.6">
      <c r="A1179" s="38"/>
      <c r="B1179" s="39"/>
    </row>
    <row r="1180" spans="1:2" x14ac:dyDescent="0.6">
      <c r="A1180" s="38"/>
      <c r="B1180" s="39"/>
    </row>
    <row r="1181" spans="1:2" x14ac:dyDescent="0.6">
      <c r="A1181" s="38"/>
      <c r="B1181" s="39"/>
    </row>
    <row r="1182" spans="1:2" x14ac:dyDescent="0.6">
      <c r="A1182" s="38"/>
      <c r="B1182" s="39"/>
    </row>
    <row r="1183" spans="1:2" x14ac:dyDescent="0.6">
      <c r="A1183" s="38"/>
      <c r="B1183" s="39"/>
    </row>
    <row r="1184" spans="1:2" x14ac:dyDescent="0.6">
      <c r="A1184" s="38"/>
      <c r="B1184" s="39"/>
    </row>
    <row r="1185" spans="1:2" x14ac:dyDescent="0.6">
      <c r="A1185" s="38"/>
      <c r="B1185" s="39"/>
    </row>
    <row r="1186" spans="1:2" x14ac:dyDescent="0.6">
      <c r="A1186" s="38"/>
      <c r="B1186" s="39"/>
    </row>
    <row r="1187" spans="1:2" x14ac:dyDescent="0.6">
      <c r="A1187" s="38"/>
      <c r="B1187" s="39"/>
    </row>
    <row r="1188" spans="1:2" x14ac:dyDescent="0.6">
      <c r="A1188" s="38"/>
      <c r="B1188" s="39"/>
    </row>
    <row r="1189" spans="1:2" x14ac:dyDescent="0.6">
      <c r="A1189" s="38"/>
      <c r="B1189" s="39"/>
    </row>
    <row r="1190" spans="1:2" x14ac:dyDescent="0.6">
      <c r="A1190" s="38"/>
      <c r="B1190" s="39"/>
    </row>
    <row r="1191" spans="1:2" x14ac:dyDescent="0.6">
      <c r="A1191" s="38"/>
      <c r="B1191" s="39"/>
    </row>
    <row r="1192" spans="1:2" x14ac:dyDescent="0.6">
      <c r="A1192" s="38"/>
      <c r="B1192" s="39"/>
    </row>
    <row r="1193" spans="1:2" x14ac:dyDescent="0.6">
      <c r="A1193" s="38"/>
      <c r="B1193" s="39"/>
    </row>
    <row r="1194" spans="1:2" x14ac:dyDescent="0.6">
      <c r="A1194" s="38"/>
      <c r="B1194" s="39"/>
    </row>
    <row r="1195" spans="1:2" x14ac:dyDescent="0.6">
      <c r="A1195" s="38"/>
      <c r="B1195" s="39"/>
    </row>
    <row r="1196" spans="1:2" x14ac:dyDescent="0.6">
      <c r="A1196" s="38"/>
      <c r="B1196" s="39"/>
    </row>
    <row r="1197" spans="1:2" x14ac:dyDescent="0.6">
      <c r="A1197" s="38"/>
      <c r="B1197" s="39"/>
    </row>
    <row r="1198" spans="1:2" x14ac:dyDescent="0.6">
      <c r="A1198" s="38"/>
      <c r="B1198" s="39"/>
    </row>
    <row r="1199" spans="1:2" x14ac:dyDescent="0.6">
      <c r="A1199" s="38"/>
      <c r="B1199" s="39"/>
    </row>
    <row r="1200" spans="1:2" x14ac:dyDescent="0.6">
      <c r="A1200" s="38"/>
      <c r="B1200" s="39"/>
    </row>
    <row r="1201" spans="1:2" x14ac:dyDescent="0.6">
      <c r="A1201" s="38"/>
      <c r="B1201" s="39"/>
    </row>
    <row r="1202" spans="1:2" x14ac:dyDescent="0.6">
      <c r="A1202" s="38"/>
      <c r="B1202" s="39"/>
    </row>
    <row r="1203" spans="1:2" x14ac:dyDescent="0.6">
      <c r="A1203" s="38"/>
      <c r="B1203" s="39"/>
    </row>
    <row r="1204" spans="1:2" x14ac:dyDescent="0.6">
      <c r="A1204" s="38"/>
      <c r="B1204" s="39"/>
    </row>
    <row r="1205" spans="1:2" x14ac:dyDescent="0.6">
      <c r="A1205" s="38"/>
      <c r="B1205" s="39"/>
    </row>
    <row r="1206" spans="1:2" x14ac:dyDescent="0.6">
      <c r="A1206" s="38"/>
      <c r="B1206" s="39"/>
    </row>
    <row r="1207" spans="1:2" x14ac:dyDescent="0.6">
      <c r="A1207" s="38"/>
      <c r="B1207" s="39"/>
    </row>
    <row r="1208" spans="1:2" x14ac:dyDescent="0.6">
      <c r="A1208" s="38"/>
      <c r="B1208" s="39"/>
    </row>
    <row r="1209" spans="1:2" x14ac:dyDescent="0.6">
      <c r="A1209" s="38"/>
      <c r="B1209" s="39"/>
    </row>
    <row r="1210" spans="1:2" x14ac:dyDescent="0.6">
      <c r="A1210" s="38"/>
      <c r="B1210" s="39"/>
    </row>
    <row r="1211" spans="1:2" x14ac:dyDescent="0.6">
      <c r="A1211" s="38"/>
      <c r="B1211" s="39"/>
    </row>
    <row r="1212" spans="1:2" x14ac:dyDescent="0.6">
      <c r="A1212" s="38"/>
      <c r="B1212" s="39"/>
    </row>
    <row r="1213" spans="1:2" x14ac:dyDescent="0.6">
      <c r="A1213" s="38"/>
      <c r="B1213" s="39"/>
    </row>
    <row r="1214" spans="1:2" x14ac:dyDescent="0.6">
      <c r="A1214" s="38"/>
      <c r="B1214" s="39"/>
    </row>
    <row r="1215" spans="1:2" x14ac:dyDescent="0.6">
      <c r="A1215" s="38"/>
      <c r="B1215" s="39"/>
    </row>
    <row r="1216" spans="1:2" x14ac:dyDescent="0.6">
      <c r="A1216" s="38"/>
      <c r="B1216" s="39"/>
    </row>
    <row r="1217" spans="1:2" x14ac:dyDescent="0.6">
      <c r="A1217" s="38"/>
      <c r="B1217" s="39"/>
    </row>
    <row r="1218" spans="1:2" x14ac:dyDescent="0.6">
      <c r="A1218" s="38"/>
      <c r="B1218" s="39"/>
    </row>
    <row r="1219" spans="1:2" x14ac:dyDescent="0.6">
      <c r="A1219" s="38"/>
      <c r="B1219" s="39"/>
    </row>
    <row r="1220" spans="1:2" x14ac:dyDescent="0.6">
      <c r="A1220" s="38"/>
      <c r="B1220" s="39"/>
    </row>
    <row r="1221" spans="1:2" x14ac:dyDescent="0.6">
      <c r="A1221" s="38"/>
      <c r="B1221" s="39"/>
    </row>
    <row r="1222" spans="1:2" x14ac:dyDescent="0.6">
      <c r="A1222" s="38"/>
      <c r="B1222" s="39"/>
    </row>
    <row r="1223" spans="1:2" x14ac:dyDescent="0.6">
      <c r="A1223" s="38"/>
      <c r="B1223" s="39"/>
    </row>
    <row r="1224" spans="1:2" x14ac:dyDescent="0.6">
      <c r="A1224" s="38"/>
      <c r="B1224" s="39"/>
    </row>
    <row r="1225" spans="1:2" x14ac:dyDescent="0.6">
      <c r="A1225" s="38"/>
      <c r="B1225" s="39"/>
    </row>
    <row r="1226" spans="1:2" x14ac:dyDescent="0.6">
      <c r="A1226" s="38"/>
      <c r="B1226" s="39"/>
    </row>
    <row r="1227" spans="1:2" x14ac:dyDescent="0.6">
      <c r="A1227" s="38"/>
      <c r="B1227" s="39"/>
    </row>
    <row r="1228" spans="1:2" x14ac:dyDescent="0.6">
      <c r="A1228" s="38"/>
      <c r="B1228" s="39"/>
    </row>
    <row r="1229" spans="1:2" x14ac:dyDescent="0.6">
      <c r="A1229" s="38"/>
      <c r="B1229" s="39"/>
    </row>
    <row r="1230" spans="1:2" x14ac:dyDescent="0.6">
      <c r="A1230" s="38"/>
      <c r="B1230" s="39"/>
    </row>
    <row r="1231" spans="1:2" x14ac:dyDescent="0.6">
      <c r="A1231" s="38"/>
      <c r="B1231" s="39"/>
    </row>
    <row r="1232" spans="1:2" x14ac:dyDescent="0.6">
      <c r="A1232" s="38"/>
      <c r="B1232" s="39"/>
    </row>
    <row r="1233" spans="1:2" x14ac:dyDescent="0.6">
      <c r="A1233" s="38"/>
      <c r="B1233" s="39"/>
    </row>
    <row r="1234" spans="1:2" x14ac:dyDescent="0.6">
      <c r="A1234" s="38"/>
      <c r="B1234" s="39"/>
    </row>
    <row r="1235" spans="1:2" x14ac:dyDescent="0.6">
      <c r="A1235" s="38"/>
      <c r="B1235" s="39"/>
    </row>
    <row r="1236" spans="1:2" x14ac:dyDescent="0.6">
      <c r="A1236" s="38"/>
      <c r="B1236" s="39"/>
    </row>
    <row r="1237" spans="1:2" x14ac:dyDescent="0.6">
      <c r="A1237" s="38"/>
      <c r="B1237" s="39"/>
    </row>
    <row r="1238" spans="1:2" x14ac:dyDescent="0.6">
      <c r="A1238" s="38"/>
      <c r="B1238" s="39"/>
    </row>
    <row r="1239" spans="1:2" x14ac:dyDescent="0.6">
      <c r="A1239" s="38"/>
      <c r="B1239" s="39"/>
    </row>
    <row r="1240" spans="1:2" x14ac:dyDescent="0.6">
      <c r="A1240" s="38"/>
      <c r="B1240" s="39"/>
    </row>
    <row r="1241" spans="1:2" x14ac:dyDescent="0.6">
      <c r="A1241" s="38"/>
      <c r="B1241" s="39"/>
    </row>
    <row r="1242" spans="1:2" x14ac:dyDescent="0.6">
      <c r="A1242" s="38"/>
      <c r="B1242" s="39"/>
    </row>
    <row r="1243" spans="1:2" x14ac:dyDescent="0.6">
      <c r="A1243" s="38"/>
      <c r="B1243" s="39"/>
    </row>
    <row r="1244" spans="1:2" x14ac:dyDescent="0.6">
      <c r="A1244" s="38"/>
      <c r="B1244" s="39"/>
    </row>
    <row r="1245" spans="1:2" x14ac:dyDescent="0.6">
      <c r="A1245" s="38"/>
      <c r="B1245" s="39"/>
    </row>
    <row r="1246" spans="1:2" x14ac:dyDescent="0.6">
      <c r="A1246" s="38"/>
      <c r="B1246" s="39"/>
    </row>
    <row r="1247" spans="1:2" x14ac:dyDescent="0.6">
      <c r="A1247" s="38"/>
      <c r="B1247" s="39"/>
    </row>
    <row r="1248" spans="1:2" x14ac:dyDescent="0.6">
      <c r="A1248" s="38"/>
      <c r="B1248" s="39"/>
    </row>
    <row r="1249" spans="1:2" x14ac:dyDescent="0.6">
      <c r="A1249" s="38"/>
      <c r="B1249" s="39"/>
    </row>
    <row r="1250" spans="1:2" x14ac:dyDescent="0.6">
      <c r="A1250" s="38"/>
      <c r="B1250" s="39"/>
    </row>
    <row r="1251" spans="1:2" x14ac:dyDescent="0.6">
      <c r="A1251" s="38"/>
      <c r="B1251" s="39"/>
    </row>
    <row r="1252" spans="1:2" x14ac:dyDescent="0.6">
      <c r="A1252" s="38"/>
      <c r="B1252" s="39"/>
    </row>
    <row r="1253" spans="1:2" x14ac:dyDescent="0.6">
      <c r="A1253" s="38"/>
      <c r="B1253" s="39"/>
    </row>
    <row r="1254" spans="1:2" x14ac:dyDescent="0.6">
      <c r="A1254" s="38"/>
      <c r="B1254" s="39"/>
    </row>
    <row r="1255" spans="1:2" x14ac:dyDescent="0.6">
      <c r="A1255" s="38"/>
      <c r="B1255" s="39"/>
    </row>
    <row r="1256" spans="1:2" x14ac:dyDescent="0.6">
      <c r="A1256" s="38"/>
      <c r="B1256" s="39"/>
    </row>
    <row r="1257" spans="1:2" x14ac:dyDescent="0.6">
      <c r="A1257" s="38"/>
      <c r="B1257" s="39"/>
    </row>
    <row r="1258" spans="1:2" x14ac:dyDescent="0.6">
      <c r="A1258" s="38"/>
      <c r="B1258" s="39"/>
    </row>
    <row r="1259" spans="1:2" x14ac:dyDescent="0.6">
      <c r="A1259" s="38"/>
      <c r="B1259" s="39"/>
    </row>
    <row r="1260" spans="1:2" x14ac:dyDescent="0.6">
      <c r="A1260" s="38"/>
      <c r="B1260" s="39"/>
    </row>
    <row r="1261" spans="1:2" x14ac:dyDescent="0.6">
      <c r="A1261" s="38"/>
      <c r="B1261" s="39"/>
    </row>
    <row r="1262" spans="1:2" x14ac:dyDescent="0.6">
      <c r="A1262" s="38"/>
      <c r="B1262" s="39"/>
    </row>
    <row r="1263" spans="1:2" x14ac:dyDescent="0.6">
      <c r="A1263" s="38"/>
      <c r="B1263" s="39"/>
    </row>
    <row r="1264" spans="1:2" x14ac:dyDescent="0.6">
      <c r="A1264" s="38"/>
      <c r="B1264" s="39"/>
    </row>
    <row r="1265" spans="1:2" x14ac:dyDescent="0.6">
      <c r="A1265" s="38"/>
      <c r="B1265" s="39"/>
    </row>
    <row r="1266" spans="1:2" x14ac:dyDescent="0.6">
      <c r="A1266" s="38"/>
      <c r="B1266" s="39"/>
    </row>
    <row r="1267" spans="1:2" x14ac:dyDescent="0.6">
      <c r="A1267" s="38"/>
      <c r="B1267" s="39"/>
    </row>
    <row r="1268" spans="1:2" x14ac:dyDescent="0.6">
      <c r="A1268" s="38"/>
      <c r="B1268" s="39"/>
    </row>
    <row r="1269" spans="1:2" x14ac:dyDescent="0.6">
      <c r="A1269" s="38"/>
      <c r="B1269" s="39"/>
    </row>
    <row r="1270" spans="1:2" x14ac:dyDescent="0.6">
      <c r="A1270" s="38"/>
      <c r="B1270" s="39"/>
    </row>
    <row r="1271" spans="1:2" x14ac:dyDescent="0.6">
      <c r="A1271" s="38"/>
      <c r="B1271" s="39"/>
    </row>
    <row r="1272" spans="1:2" x14ac:dyDescent="0.6">
      <c r="A1272" s="38"/>
      <c r="B1272" s="39"/>
    </row>
    <row r="1273" spans="1:2" x14ac:dyDescent="0.6">
      <c r="A1273" s="38"/>
      <c r="B1273" s="39"/>
    </row>
    <row r="1274" spans="1:2" x14ac:dyDescent="0.6">
      <c r="A1274" s="38"/>
      <c r="B1274" s="39"/>
    </row>
    <row r="1275" spans="1:2" x14ac:dyDescent="0.6">
      <c r="A1275" s="38"/>
      <c r="B1275" s="39"/>
    </row>
    <row r="1276" spans="1:2" x14ac:dyDescent="0.6">
      <c r="A1276" s="38"/>
      <c r="B1276" s="39"/>
    </row>
    <row r="1277" spans="1:2" x14ac:dyDescent="0.6">
      <c r="A1277" s="38"/>
      <c r="B1277" s="39"/>
    </row>
    <row r="1278" spans="1:2" x14ac:dyDescent="0.6">
      <c r="A1278" s="38"/>
      <c r="B1278" s="39"/>
    </row>
    <row r="1279" spans="1:2" x14ac:dyDescent="0.6">
      <c r="A1279" s="38"/>
      <c r="B1279" s="39"/>
    </row>
    <row r="1280" spans="1:2" x14ac:dyDescent="0.6">
      <c r="A1280" s="38"/>
      <c r="B1280" s="39"/>
    </row>
    <row r="1281" spans="1:2" x14ac:dyDescent="0.6">
      <c r="A1281" s="38"/>
      <c r="B1281" s="39"/>
    </row>
    <row r="1282" spans="1:2" x14ac:dyDescent="0.6">
      <c r="A1282" s="38"/>
      <c r="B1282" s="39"/>
    </row>
    <row r="1283" spans="1:2" x14ac:dyDescent="0.6">
      <c r="A1283" s="38"/>
      <c r="B1283" s="39"/>
    </row>
    <row r="1284" spans="1:2" x14ac:dyDescent="0.6">
      <c r="A1284" s="38"/>
      <c r="B1284" s="39"/>
    </row>
    <row r="1285" spans="1:2" x14ac:dyDescent="0.6">
      <c r="A1285" s="38"/>
      <c r="B1285" s="39"/>
    </row>
    <row r="1286" spans="1:2" x14ac:dyDescent="0.6">
      <c r="A1286" s="38"/>
      <c r="B1286" s="39"/>
    </row>
    <row r="1287" spans="1:2" x14ac:dyDescent="0.6">
      <c r="A1287" s="38"/>
      <c r="B1287" s="39"/>
    </row>
    <row r="1288" spans="1:2" x14ac:dyDescent="0.6">
      <c r="A1288" s="38"/>
      <c r="B1288" s="39"/>
    </row>
    <row r="1289" spans="1:2" x14ac:dyDescent="0.6">
      <c r="A1289" s="38"/>
      <c r="B1289" s="39"/>
    </row>
    <row r="1290" spans="1:2" x14ac:dyDescent="0.6">
      <c r="A1290" s="38"/>
      <c r="B1290" s="39"/>
    </row>
    <row r="1291" spans="1:2" x14ac:dyDescent="0.6">
      <c r="A1291" s="38"/>
      <c r="B1291" s="39"/>
    </row>
    <row r="1292" spans="1:2" x14ac:dyDescent="0.6">
      <c r="A1292" s="38"/>
      <c r="B1292" s="39"/>
    </row>
    <row r="1293" spans="1:2" x14ac:dyDescent="0.6">
      <c r="A1293" s="38"/>
      <c r="B1293" s="39"/>
    </row>
    <row r="1294" spans="1:2" x14ac:dyDescent="0.6">
      <c r="A1294" s="38"/>
      <c r="B1294" s="39"/>
    </row>
    <row r="1295" spans="1:2" x14ac:dyDescent="0.6">
      <c r="A1295" s="38"/>
      <c r="B1295" s="39"/>
    </row>
    <row r="1296" spans="1:2" x14ac:dyDescent="0.6">
      <c r="A1296" s="38"/>
      <c r="B1296" s="39"/>
    </row>
    <row r="1297" spans="1:2" x14ac:dyDescent="0.6">
      <c r="A1297" s="38"/>
      <c r="B1297" s="39"/>
    </row>
    <row r="1298" spans="1:2" x14ac:dyDescent="0.6">
      <c r="A1298" s="38"/>
      <c r="B1298" s="39"/>
    </row>
    <row r="1299" spans="1:2" x14ac:dyDescent="0.6">
      <c r="A1299" s="38"/>
      <c r="B1299" s="39"/>
    </row>
    <row r="1300" spans="1:2" x14ac:dyDescent="0.6">
      <c r="A1300" s="38"/>
      <c r="B1300" s="39"/>
    </row>
    <row r="1301" spans="1:2" x14ac:dyDescent="0.6">
      <c r="A1301" s="38"/>
      <c r="B1301" s="39"/>
    </row>
    <row r="1302" spans="1:2" x14ac:dyDescent="0.6">
      <c r="A1302" s="38"/>
      <c r="B1302" s="39"/>
    </row>
    <row r="1303" spans="1:2" x14ac:dyDescent="0.6">
      <c r="A1303" s="38"/>
      <c r="B1303" s="39"/>
    </row>
    <row r="1304" spans="1:2" x14ac:dyDescent="0.6">
      <c r="A1304" s="38"/>
      <c r="B1304" s="39"/>
    </row>
    <row r="1305" spans="1:2" x14ac:dyDescent="0.6">
      <c r="A1305" s="38"/>
      <c r="B1305" s="39"/>
    </row>
    <row r="1306" spans="1:2" x14ac:dyDescent="0.6">
      <c r="A1306" s="38"/>
      <c r="B1306" s="39"/>
    </row>
    <row r="1307" spans="1:2" x14ac:dyDescent="0.6">
      <c r="A1307" s="38"/>
      <c r="B1307" s="39"/>
    </row>
    <row r="1308" spans="1:2" x14ac:dyDescent="0.6">
      <c r="A1308" s="38"/>
      <c r="B1308" s="39"/>
    </row>
    <row r="1309" spans="1:2" x14ac:dyDescent="0.6">
      <c r="A1309" s="38"/>
      <c r="B1309" s="39"/>
    </row>
    <row r="1310" spans="1:2" x14ac:dyDescent="0.6">
      <c r="A1310" s="38"/>
      <c r="B1310" s="39"/>
    </row>
    <row r="1311" spans="1:2" x14ac:dyDescent="0.6">
      <c r="A1311" s="38"/>
      <c r="B1311" s="39"/>
    </row>
    <row r="1312" spans="1:2" x14ac:dyDescent="0.6">
      <c r="A1312" s="38"/>
      <c r="B1312" s="39"/>
    </row>
    <row r="1313" spans="1:2" x14ac:dyDescent="0.6">
      <c r="A1313" s="38"/>
      <c r="B1313" s="39"/>
    </row>
    <row r="1314" spans="1:2" x14ac:dyDescent="0.6">
      <c r="A1314" s="38"/>
      <c r="B1314" s="39"/>
    </row>
    <row r="1315" spans="1:2" x14ac:dyDescent="0.6">
      <c r="A1315" s="38"/>
      <c r="B1315" s="39"/>
    </row>
    <row r="1316" spans="1:2" x14ac:dyDescent="0.6">
      <c r="A1316" s="38"/>
      <c r="B1316" s="39"/>
    </row>
    <row r="1317" spans="1:2" x14ac:dyDescent="0.6">
      <c r="A1317" s="38"/>
      <c r="B1317" s="39"/>
    </row>
    <row r="1318" spans="1:2" x14ac:dyDescent="0.6">
      <c r="A1318" s="38"/>
      <c r="B1318" s="39"/>
    </row>
    <row r="1319" spans="1:2" x14ac:dyDescent="0.6">
      <c r="A1319" s="38"/>
      <c r="B1319" s="39"/>
    </row>
    <row r="1320" spans="1:2" x14ac:dyDescent="0.6">
      <c r="A1320" s="38"/>
      <c r="B1320" s="39"/>
    </row>
    <row r="1321" spans="1:2" x14ac:dyDescent="0.6">
      <c r="A1321" s="38"/>
      <c r="B1321" s="39"/>
    </row>
    <row r="1322" spans="1:2" x14ac:dyDescent="0.6">
      <c r="A1322" s="38"/>
      <c r="B1322" s="39"/>
    </row>
    <row r="1323" spans="1:2" x14ac:dyDescent="0.6">
      <c r="A1323" s="38"/>
      <c r="B1323" s="39"/>
    </row>
    <row r="1324" spans="1:2" x14ac:dyDescent="0.6">
      <c r="A1324" s="38"/>
      <c r="B1324" s="39"/>
    </row>
    <row r="1325" spans="1:2" x14ac:dyDescent="0.6">
      <c r="A1325" s="38"/>
      <c r="B1325" s="39"/>
    </row>
    <row r="1326" spans="1:2" x14ac:dyDescent="0.6">
      <c r="A1326" s="38"/>
      <c r="B1326" s="39"/>
    </row>
    <row r="1327" spans="1:2" x14ac:dyDescent="0.6">
      <c r="A1327" s="38"/>
      <c r="B1327" s="39"/>
    </row>
    <row r="1328" spans="1:2" x14ac:dyDescent="0.6">
      <c r="A1328" s="38"/>
      <c r="B1328" s="39"/>
    </row>
    <row r="1329" spans="1:2" x14ac:dyDescent="0.6">
      <c r="A1329" s="38"/>
      <c r="B1329" s="39"/>
    </row>
    <row r="1330" spans="1:2" x14ac:dyDescent="0.6">
      <c r="A1330" s="38"/>
      <c r="B1330" s="39"/>
    </row>
    <row r="1331" spans="1:2" x14ac:dyDescent="0.6">
      <c r="A1331" s="38"/>
      <c r="B1331" s="39"/>
    </row>
    <row r="1332" spans="1:2" x14ac:dyDescent="0.6">
      <c r="A1332" s="38"/>
      <c r="B1332" s="39"/>
    </row>
    <row r="1333" spans="1:2" x14ac:dyDescent="0.6">
      <c r="A1333" s="38"/>
      <c r="B1333" s="39"/>
    </row>
    <row r="1334" spans="1:2" x14ac:dyDescent="0.6">
      <c r="A1334" s="38"/>
      <c r="B1334" s="39"/>
    </row>
    <row r="1335" spans="1:2" x14ac:dyDescent="0.6">
      <c r="A1335" s="38"/>
      <c r="B1335" s="39"/>
    </row>
    <row r="1336" spans="1:2" x14ac:dyDescent="0.6">
      <c r="A1336" s="38"/>
      <c r="B1336" s="39"/>
    </row>
    <row r="1337" spans="1:2" x14ac:dyDescent="0.6">
      <c r="A1337" s="38"/>
      <c r="B1337" s="39"/>
    </row>
    <row r="1338" spans="1:2" x14ac:dyDescent="0.6">
      <c r="A1338" s="38"/>
      <c r="B1338" s="39"/>
    </row>
    <row r="1339" spans="1:2" x14ac:dyDescent="0.6">
      <c r="A1339" s="38"/>
      <c r="B1339" s="39"/>
    </row>
    <row r="1340" spans="1:2" x14ac:dyDescent="0.6">
      <c r="A1340" s="38"/>
      <c r="B1340" s="39"/>
    </row>
    <row r="1341" spans="1:2" x14ac:dyDescent="0.6">
      <c r="A1341" s="38"/>
      <c r="B1341" s="39"/>
    </row>
    <row r="1342" spans="1:2" x14ac:dyDescent="0.6">
      <c r="A1342" s="38"/>
      <c r="B1342" s="39"/>
    </row>
    <row r="1343" spans="1:2" x14ac:dyDescent="0.6">
      <c r="A1343" s="38"/>
      <c r="B1343" s="39"/>
    </row>
    <row r="1344" spans="1:2" x14ac:dyDescent="0.6">
      <c r="A1344" s="38"/>
      <c r="B1344" s="39"/>
    </row>
    <row r="1345" spans="1:2" x14ac:dyDescent="0.6">
      <c r="A1345" s="38"/>
      <c r="B1345" s="39"/>
    </row>
    <row r="1346" spans="1:2" x14ac:dyDescent="0.6">
      <c r="A1346" s="38"/>
      <c r="B1346" s="39"/>
    </row>
    <row r="1347" spans="1:2" x14ac:dyDescent="0.6">
      <c r="A1347" s="38"/>
      <c r="B1347" s="39"/>
    </row>
    <row r="1348" spans="1:2" x14ac:dyDescent="0.6">
      <c r="A1348" s="38"/>
      <c r="B1348" s="39"/>
    </row>
    <row r="1349" spans="1:2" x14ac:dyDescent="0.6">
      <c r="A1349" s="38"/>
      <c r="B1349" s="39"/>
    </row>
    <row r="1350" spans="1:2" x14ac:dyDescent="0.6">
      <c r="A1350" s="38"/>
      <c r="B1350" s="39"/>
    </row>
    <row r="1351" spans="1:2" x14ac:dyDescent="0.6">
      <c r="A1351" s="38"/>
      <c r="B1351" s="39"/>
    </row>
    <row r="1352" spans="1:2" x14ac:dyDescent="0.6">
      <c r="A1352" s="38"/>
      <c r="B1352" s="39"/>
    </row>
    <row r="1353" spans="1:2" x14ac:dyDescent="0.6">
      <c r="A1353" s="38"/>
      <c r="B1353" s="39"/>
    </row>
    <row r="1354" spans="1:2" x14ac:dyDescent="0.6">
      <c r="A1354" s="38"/>
      <c r="B1354" s="39"/>
    </row>
    <row r="1355" spans="1:2" x14ac:dyDescent="0.6">
      <c r="A1355" s="38"/>
      <c r="B1355" s="39"/>
    </row>
    <row r="1356" spans="1:2" x14ac:dyDescent="0.6">
      <c r="A1356" s="38"/>
      <c r="B1356" s="39"/>
    </row>
    <row r="1357" spans="1:2" x14ac:dyDescent="0.6">
      <c r="A1357" s="38"/>
      <c r="B1357" s="39"/>
    </row>
    <row r="1358" spans="1:2" x14ac:dyDescent="0.6">
      <c r="A1358" s="38"/>
      <c r="B1358" s="39"/>
    </row>
    <row r="1359" spans="1:2" x14ac:dyDescent="0.6">
      <c r="A1359" s="38"/>
      <c r="B1359" s="39"/>
    </row>
    <row r="1360" spans="1:2" x14ac:dyDescent="0.6">
      <c r="A1360" s="38"/>
      <c r="B1360" s="39"/>
    </row>
    <row r="1361" spans="1:2" x14ac:dyDescent="0.6">
      <c r="A1361" s="38"/>
      <c r="B1361" s="39"/>
    </row>
    <row r="1362" spans="1:2" x14ac:dyDescent="0.6">
      <c r="A1362" s="38"/>
      <c r="B1362" s="39"/>
    </row>
    <row r="1363" spans="1:2" x14ac:dyDescent="0.6">
      <c r="A1363" s="38"/>
      <c r="B1363" s="39"/>
    </row>
    <row r="1364" spans="1:2" x14ac:dyDescent="0.6">
      <c r="A1364" s="38"/>
      <c r="B1364" s="39"/>
    </row>
    <row r="1365" spans="1:2" x14ac:dyDescent="0.6">
      <c r="A1365" s="38"/>
      <c r="B1365" s="39"/>
    </row>
    <row r="1366" spans="1:2" x14ac:dyDescent="0.6">
      <c r="A1366" s="38"/>
      <c r="B1366" s="39"/>
    </row>
    <row r="1367" spans="1:2" x14ac:dyDescent="0.6">
      <c r="A1367" s="38"/>
      <c r="B1367" s="39"/>
    </row>
    <row r="1368" spans="1:2" x14ac:dyDescent="0.6">
      <c r="A1368" s="38"/>
      <c r="B1368" s="39"/>
    </row>
    <row r="1369" spans="1:2" x14ac:dyDescent="0.6">
      <c r="A1369" s="38"/>
      <c r="B1369" s="39"/>
    </row>
    <row r="1370" spans="1:2" x14ac:dyDescent="0.6">
      <c r="A1370" s="38"/>
      <c r="B1370" s="39"/>
    </row>
    <row r="1371" spans="1:2" x14ac:dyDescent="0.6">
      <c r="A1371" s="38"/>
      <c r="B1371" s="39"/>
    </row>
    <row r="1372" spans="1:2" x14ac:dyDescent="0.6">
      <c r="A1372" s="38"/>
      <c r="B1372" s="39"/>
    </row>
    <row r="1373" spans="1:2" x14ac:dyDescent="0.6">
      <c r="A1373" s="38"/>
      <c r="B1373" s="39"/>
    </row>
    <row r="1374" spans="1:2" x14ac:dyDescent="0.6">
      <c r="A1374" s="38"/>
      <c r="B1374" s="39"/>
    </row>
    <row r="1375" spans="1:2" x14ac:dyDescent="0.6">
      <c r="A1375" s="38"/>
      <c r="B1375" s="39"/>
    </row>
    <row r="1376" spans="1:2" x14ac:dyDescent="0.6">
      <c r="A1376" s="38"/>
      <c r="B1376" s="39"/>
    </row>
    <row r="1377" spans="1:2" x14ac:dyDescent="0.6">
      <c r="A1377" s="38"/>
      <c r="B1377" s="39"/>
    </row>
    <row r="1378" spans="1:2" x14ac:dyDescent="0.6">
      <c r="A1378" s="38"/>
      <c r="B1378" s="39"/>
    </row>
    <row r="1379" spans="1:2" x14ac:dyDescent="0.6">
      <c r="A1379" s="38"/>
      <c r="B1379" s="39"/>
    </row>
    <row r="1380" spans="1:2" x14ac:dyDescent="0.6">
      <c r="A1380" s="38"/>
      <c r="B1380" s="39"/>
    </row>
    <row r="1381" spans="1:2" x14ac:dyDescent="0.6">
      <c r="A1381" s="38"/>
      <c r="B1381" s="39"/>
    </row>
    <row r="1382" spans="1:2" x14ac:dyDescent="0.6">
      <c r="A1382" s="38"/>
      <c r="B1382" s="39"/>
    </row>
    <row r="1383" spans="1:2" x14ac:dyDescent="0.6">
      <c r="A1383" s="38"/>
      <c r="B1383" s="39"/>
    </row>
    <row r="1384" spans="1:2" x14ac:dyDescent="0.6">
      <c r="A1384" s="38"/>
      <c r="B1384" s="39"/>
    </row>
    <row r="1385" spans="1:2" x14ac:dyDescent="0.6">
      <c r="A1385" s="38"/>
      <c r="B1385" s="39"/>
    </row>
    <row r="1386" spans="1:2" x14ac:dyDescent="0.6">
      <c r="A1386" s="38"/>
      <c r="B1386" s="39"/>
    </row>
    <row r="1387" spans="1:2" x14ac:dyDescent="0.6">
      <c r="A1387" s="38"/>
      <c r="B1387" s="39"/>
    </row>
    <row r="1388" spans="1:2" x14ac:dyDescent="0.6">
      <c r="A1388" s="38"/>
      <c r="B1388" s="39"/>
    </row>
    <row r="1389" spans="1:2" x14ac:dyDescent="0.6">
      <c r="A1389" s="38"/>
      <c r="B1389" s="39"/>
    </row>
    <row r="1390" spans="1:2" x14ac:dyDescent="0.6">
      <c r="A1390" s="38"/>
      <c r="B1390" s="39"/>
    </row>
    <row r="1391" spans="1:2" x14ac:dyDescent="0.6">
      <c r="A1391" s="38"/>
      <c r="B1391" s="39"/>
    </row>
    <row r="1392" spans="1:2" x14ac:dyDescent="0.6">
      <c r="A1392" s="38"/>
      <c r="B1392" s="39"/>
    </row>
    <row r="1393" spans="1:2" x14ac:dyDescent="0.6">
      <c r="A1393" s="38"/>
      <c r="B1393" s="39"/>
    </row>
    <row r="1394" spans="1:2" x14ac:dyDescent="0.6">
      <c r="A1394" s="38"/>
      <c r="B1394" s="39"/>
    </row>
    <row r="1395" spans="1:2" x14ac:dyDescent="0.6">
      <c r="A1395" s="38"/>
      <c r="B1395" s="39"/>
    </row>
    <row r="1396" spans="1:2" x14ac:dyDescent="0.6">
      <c r="A1396" s="38"/>
      <c r="B1396" s="39"/>
    </row>
    <row r="1397" spans="1:2" x14ac:dyDescent="0.6">
      <c r="A1397" s="38"/>
      <c r="B1397" s="39"/>
    </row>
    <row r="1398" spans="1:2" x14ac:dyDescent="0.6">
      <c r="A1398" s="38"/>
      <c r="B1398" s="39"/>
    </row>
    <row r="1399" spans="1:2" x14ac:dyDescent="0.6">
      <c r="A1399" s="38"/>
      <c r="B1399" s="39"/>
    </row>
    <row r="1400" spans="1:2" x14ac:dyDescent="0.6">
      <c r="A1400" s="38"/>
      <c r="B1400" s="39"/>
    </row>
    <row r="1401" spans="1:2" x14ac:dyDescent="0.6">
      <c r="A1401" s="38"/>
      <c r="B1401" s="39"/>
    </row>
    <row r="1402" spans="1:2" x14ac:dyDescent="0.6">
      <c r="A1402" s="38"/>
      <c r="B1402" s="39"/>
    </row>
    <row r="1403" spans="1:2" x14ac:dyDescent="0.6">
      <c r="A1403" s="38"/>
      <c r="B1403" s="39"/>
    </row>
    <row r="1404" spans="1:2" x14ac:dyDescent="0.6">
      <c r="A1404" s="38"/>
      <c r="B1404" s="39"/>
    </row>
    <row r="1405" spans="1:2" x14ac:dyDescent="0.6">
      <c r="A1405" s="38"/>
      <c r="B1405" s="39"/>
    </row>
    <row r="1406" spans="1:2" x14ac:dyDescent="0.6">
      <c r="A1406" s="38"/>
      <c r="B1406" s="39"/>
    </row>
    <row r="1407" spans="1:2" x14ac:dyDescent="0.6">
      <c r="A1407" s="38"/>
      <c r="B1407" s="39"/>
    </row>
    <row r="1408" spans="1:2" x14ac:dyDescent="0.6">
      <c r="A1408" s="38"/>
      <c r="B1408" s="39"/>
    </row>
    <row r="1409" spans="1:2" x14ac:dyDescent="0.6">
      <c r="A1409" s="38"/>
      <c r="B1409" s="39"/>
    </row>
    <row r="1410" spans="1:2" x14ac:dyDescent="0.6">
      <c r="A1410" s="38"/>
      <c r="B1410" s="39"/>
    </row>
    <row r="1411" spans="1:2" x14ac:dyDescent="0.6">
      <c r="A1411" s="38"/>
      <c r="B1411" s="39"/>
    </row>
    <row r="1412" spans="1:2" x14ac:dyDescent="0.6">
      <c r="A1412" s="38"/>
      <c r="B1412" s="39"/>
    </row>
    <row r="1413" spans="1:2" x14ac:dyDescent="0.6">
      <c r="A1413" s="38"/>
      <c r="B1413" s="39"/>
    </row>
    <row r="1414" spans="1:2" x14ac:dyDescent="0.6">
      <c r="A1414" s="38"/>
      <c r="B1414" s="39"/>
    </row>
    <row r="1415" spans="1:2" x14ac:dyDescent="0.6">
      <c r="A1415" s="38"/>
      <c r="B1415" s="39"/>
    </row>
    <row r="1416" spans="1:2" x14ac:dyDescent="0.6">
      <c r="A1416" s="38"/>
      <c r="B1416" s="39"/>
    </row>
    <row r="1417" spans="1:2" x14ac:dyDescent="0.6">
      <c r="A1417" s="38"/>
      <c r="B1417" s="39"/>
    </row>
    <row r="1418" spans="1:2" x14ac:dyDescent="0.6">
      <c r="A1418" s="38"/>
      <c r="B1418" s="39"/>
    </row>
    <row r="1419" spans="1:2" x14ac:dyDescent="0.6">
      <c r="A1419" s="38"/>
      <c r="B1419" s="39"/>
    </row>
    <row r="1420" spans="1:2" x14ac:dyDescent="0.6">
      <c r="A1420" s="38"/>
      <c r="B1420" s="39"/>
    </row>
    <row r="1421" spans="1:2" x14ac:dyDescent="0.6">
      <c r="A1421" s="38"/>
      <c r="B1421" s="39"/>
    </row>
    <row r="1422" spans="1:2" x14ac:dyDescent="0.6">
      <c r="A1422" s="38"/>
      <c r="B1422" s="39"/>
    </row>
    <row r="1423" spans="1:2" x14ac:dyDescent="0.6">
      <c r="A1423" s="38"/>
      <c r="B1423" s="39"/>
    </row>
    <row r="1424" spans="1:2" x14ac:dyDescent="0.6">
      <c r="A1424" s="38"/>
      <c r="B1424" s="39"/>
    </row>
    <row r="1425" spans="1:2" x14ac:dyDescent="0.6">
      <c r="A1425" s="38"/>
      <c r="B1425" s="39"/>
    </row>
    <row r="1426" spans="1:2" x14ac:dyDescent="0.6">
      <c r="A1426" s="38"/>
      <c r="B1426" s="39"/>
    </row>
    <row r="1427" spans="1:2" x14ac:dyDescent="0.6">
      <c r="A1427" s="38"/>
      <c r="B1427" s="39"/>
    </row>
    <row r="1428" spans="1:2" x14ac:dyDescent="0.6">
      <c r="A1428" s="38"/>
      <c r="B1428" s="39"/>
    </row>
    <row r="1429" spans="1:2" x14ac:dyDescent="0.6">
      <c r="A1429" s="38"/>
      <c r="B1429" s="39"/>
    </row>
    <row r="1430" spans="1:2" x14ac:dyDescent="0.6">
      <c r="A1430" s="38"/>
      <c r="B1430" s="39"/>
    </row>
    <row r="1431" spans="1:2" x14ac:dyDescent="0.6">
      <c r="A1431" s="38"/>
      <c r="B1431" s="39"/>
    </row>
    <row r="1432" spans="1:2" x14ac:dyDescent="0.6">
      <c r="A1432" s="38"/>
      <c r="B1432" s="39"/>
    </row>
    <row r="1433" spans="1:2" x14ac:dyDescent="0.6">
      <c r="A1433" s="38"/>
      <c r="B1433" s="39"/>
    </row>
    <row r="1434" spans="1:2" x14ac:dyDescent="0.6">
      <c r="A1434" s="38"/>
      <c r="B1434" s="39"/>
    </row>
    <row r="1435" spans="1:2" x14ac:dyDescent="0.6">
      <c r="A1435" s="38"/>
      <c r="B1435" s="39"/>
    </row>
    <row r="1436" spans="1:2" x14ac:dyDescent="0.6">
      <c r="A1436" s="38"/>
      <c r="B1436" s="39"/>
    </row>
    <row r="1437" spans="1:2" x14ac:dyDescent="0.6">
      <c r="A1437" s="38"/>
      <c r="B1437" s="39"/>
    </row>
    <row r="1438" spans="1:2" x14ac:dyDescent="0.6">
      <c r="A1438" s="38"/>
      <c r="B1438" s="39"/>
    </row>
    <row r="1439" spans="1:2" x14ac:dyDescent="0.6">
      <c r="A1439" s="38"/>
      <c r="B1439" s="39"/>
    </row>
    <row r="1440" spans="1:2" x14ac:dyDescent="0.6">
      <c r="A1440" s="38"/>
      <c r="B1440" s="39"/>
    </row>
    <row r="1441" spans="1:2" x14ac:dyDescent="0.6">
      <c r="A1441" s="38"/>
      <c r="B1441" s="39"/>
    </row>
    <row r="1442" spans="1:2" x14ac:dyDescent="0.6">
      <c r="A1442" s="38"/>
      <c r="B1442" s="39"/>
    </row>
    <row r="1443" spans="1:2" x14ac:dyDescent="0.6">
      <c r="A1443" s="38"/>
      <c r="B1443" s="39"/>
    </row>
    <row r="1444" spans="1:2" x14ac:dyDescent="0.6">
      <c r="A1444" s="38"/>
      <c r="B1444" s="39"/>
    </row>
    <row r="1445" spans="1:2" x14ac:dyDescent="0.6">
      <c r="A1445" s="38"/>
      <c r="B1445" s="39"/>
    </row>
    <row r="1446" spans="1:2" x14ac:dyDescent="0.6">
      <c r="A1446" s="38"/>
      <c r="B1446" s="39"/>
    </row>
    <row r="1447" spans="1:2" x14ac:dyDescent="0.6">
      <c r="A1447" s="38"/>
      <c r="B1447" s="39"/>
    </row>
    <row r="1448" spans="1:2" x14ac:dyDescent="0.6">
      <c r="A1448" s="38"/>
      <c r="B1448" s="39"/>
    </row>
    <row r="1449" spans="1:2" x14ac:dyDescent="0.6">
      <c r="A1449" s="38"/>
      <c r="B1449" s="39"/>
    </row>
    <row r="1450" spans="1:2" x14ac:dyDescent="0.6">
      <c r="A1450" s="38"/>
      <c r="B1450" s="39"/>
    </row>
    <row r="1451" spans="1:2" x14ac:dyDescent="0.6">
      <c r="A1451" s="38"/>
      <c r="B1451" s="39"/>
    </row>
    <row r="1452" spans="1:2" x14ac:dyDescent="0.6">
      <c r="A1452" s="38"/>
      <c r="B1452" s="39"/>
    </row>
    <row r="1453" spans="1:2" x14ac:dyDescent="0.6">
      <c r="A1453" s="38"/>
      <c r="B1453" s="39"/>
    </row>
    <row r="1454" spans="1:2" x14ac:dyDescent="0.6">
      <c r="A1454" s="38"/>
      <c r="B1454" s="39"/>
    </row>
    <row r="1455" spans="1:2" x14ac:dyDescent="0.6">
      <c r="A1455" s="38"/>
      <c r="B1455" s="39"/>
    </row>
    <row r="1456" spans="1:2" x14ac:dyDescent="0.6">
      <c r="A1456" s="38"/>
      <c r="B1456" s="39"/>
    </row>
    <row r="1457" spans="1:2" x14ac:dyDescent="0.6">
      <c r="A1457" s="38"/>
      <c r="B1457" s="39"/>
    </row>
    <row r="1458" spans="1:2" x14ac:dyDescent="0.6">
      <c r="A1458" s="38"/>
      <c r="B1458" s="39"/>
    </row>
    <row r="1459" spans="1:2" x14ac:dyDescent="0.6">
      <c r="A1459" s="38"/>
      <c r="B1459" s="39"/>
    </row>
    <row r="1460" spans="1:2" x14ac:dyDescent="0.6">
      <c r="A1460" s="38"/>
      <c r="B1460" s="39"/>
    </row>
    <row r="1461" spans="1:2" x14ac:dyDescent="0.6">
      <c r="A1461" s="38"/>
      <c r="B1461" s="39"/>
    </row>
    <row r="1462" spans="1:2" x14ac:dyDescent="0.6">
      <c r="A1462" s="38"/>
      <c r="B1462" s="39"/>
    </row>
    <row r="1463" spans="1:2" x14ac:dyDescent="0.6">
      <c r="A1463" s="38"/>
      <c r="B1463" s="39"/>
    </row>
    <row r="1464" spans="1:2" x14ac:dyDescent="0.6">
      <c r="A1464" s="38"/>
      <c r="B1464" s="39"/>
    </row>
    <row r="1465" spans="1:2" x14ac:dyDescent="0.6">
      <c r="A1465" s="38"/>
      <c r="B1465" s="39"/>
    </row>
    <row r="1466" spans="1:2" x14ac:dyDescent="0.6">
      <c r="A1466" s="38"/>
      <c r="B1466" s="39"/>
    </row>
    <row r="1467" spans="1:2" x14ac:dyDescent="0.6">
      <c r="A1467" s="38"/>
      <c r="B1467" s="39"/>
    </row>
    <row r="1468" spans="1:2" x14ac:dyDescent="0.6">
      <c r="A1468" s="38"/>
      <c r="B1468" s="39"/>
    </row>
    <row r="1469" spans="1:2" x14ac:dyDescent="0.6">
      <c r="A1469" s="38"/>
      <c r="B1469" s="39"/>
    </row>
    <row r="1470" spans="1:2" x14ac:dyDescent="0.6">
      <c r="A1470" s="38"/>
      <c r="B1470" s="39"/>
    </row>
    <row r="1471" spans="1:2" x14ac:dyDescent="0.6">
      <c r="A1471" s="38"/>
      <c r="B1471" s="39"/>
    </row>
    <row r="1472" spans="1:2" x14ac:dyDescent="0.6">
      <c r="A1472" s="38"/>
      <c r="B1472" s="39"/>
    </row>
    <row r="1473" spans="1:2" x14ac:dyDescent="0.6">
      <c r="A1473" s="38"/>
      <c r="B1473" s="39"/>
    </row>
    <row r="1474" spans="1:2" x14ac:dyDescent="0.6">
      <c r="A1474" s="38"/>
      <c r="B1474" s="39"/>
    </row>
    <row r="1475" spans="1:2" x14ac:dyDescent="0.6">
      <c r="A1475" s="38"/>
      <c r="B1475" s="39"/>
    </row>
    <row r="1476" spans="1:2" x14ac:dyDescent="0.6">
      <c r="A1476" s="38"/>
      <c r="B1476" s="39"/>
    </row>
    <row r="1477" spans="1:2" x14ac:dyDescent="0.6">
      <c r="A1477" s="38"/>
      <c r="B1477" s="39"/>
    </row>
    <row r="1478" spans="1:2" x14ac:dyDescent="0.6">
      <c r="A1478" s="38"/>
      <c r="B1478" s="39"/>
    </row>
    <row r="1479" spans="1:2" x14ac:dyDescent="0.6">
      <c r="A1479" s="38"/>
      <c r="B1479" s="39"/>
    </row>
    <row r="1480" spans="1:2" x14ac:dyDescent="0.6">
      <c r="A1480" s="38"/>
      <c r="B1480" s="39"/>
    </row>
    <row r="1481" spans="1:2" x14ac:dyDescent="0.6">
      <c r="A1481" s="38"/>
      <c r="B1481" s="39"/>
    </row>
    <row r="1482" spans="1:2" x14ac:dyDescent="0.6">
      <c r="A1482" s="38"/>
      <c r="B1482" s="39"/>
    </row>
    <row r="1483" spans="1:2" x14ac:dyDescent="0.6">
      <c r="A1483" s="38"/>
      <c r="B1483" s="39"/>
    </row>
    <row r="1484" spans="1:2" x14ac:dyDescent="0.6">
      <c r="A1484" s="38"/>
      <c r="B1484" s="39"/>
    </row>
    <row r="1485" spans="1:2" x14ac:dyDescent="0.6">
      <c r="A1485" s="38"/>
      <c r="B1485" s="39"/>
    </row>
    <row r="1486" spans="1:2" x14ac:dyDescent="0.6">
      <c r="A1486" s="38"/>
      <c r="B1486" s="39"/>
    </row>
    <row r="1487" spans="1:2" x14ac:dyDescent="0.6">
      <c r="A1487" s="38"/>
      <c r="B1487" s="39"/>
    </row>
    <row r="1488" spans="1:2" x14ac:dyDescent="0.6">
      <c r="A1488" s="38"/>
      <c r="B1488" s="39"/>
    </row>
    <row r="1489" spans="1:2" x14ac:dyDescent="0.6">
      <c r="A1489" s="38"/>
      <c r="B1489" s="39"/>
    </row>
    <row r="1490" spans="1:2" x14ac:dyDescent="0.6">
      <c r="A1490" s="38"/>
      <c r="B1490" s="39"/>
    </row>
    <row r="1491" spans="1:2" x14ac:dyDescent="0.6">
      <c r="A1491" s="38"/>
      <c r="B1491" s="39"/>
    </row>
    <row r="1492" spans="1:2" x14ac:dyDescent="0.6">
      <c r="A1492" s="38"/>
      <c r="B1492" s="39"/>
    </row>
    <row r="1493" spans="1:2" x14ac:dyDescent="0.6">
      <c r="A1493" s="38"/>
      <c r="B1493" s="39"/>
    </row>
    <row r="1494" spans="1:2" x14ac:dyDescent="0.6">
      <c r="A1494" s="38"/>
      <c r="B1494" s="39"/>
    </row>
    <row r="1495" spans="1:2" x14ac:dyDescent="0.6">
      <c r="A1495" s="38"/>
      <c r="B1495" s="39"/>
    </row>
    <row r="1496" spans="1:2" x14ac:dyDescent="0.6">
      <c r="A1496" s="38"/>
      <c r="B1496" s="39"/>
    </row>
    <row r="1497" spans="1:2" x14ac:dyDescent="0.6">
      <c r="A1497" s="38"/>
      <c r="B1497" s="39"/>
    </row>
    <row r="1498" spans="1:2" x14ac:dyDescent="0.6">
      <c r="A1498" s="38"/>
      <c r="B1498" s="39"/>
    </row>
    <row r="1499" spans="1:2" x14ac:dyDescent="0.6">
      <c r="A1499" s="38"/>
      <c r="B1499" s="39"/>
    </row>
    <row r="1500" spans="1:2" x14ac:dyDescent="0.6">
      <c r="A1500" s="38"/>
      <c r="B1500" s="39"/>
    </row>
    <row r="1501" spans="1:2" x14ac:dyDescent="0.6">
      <c r="A1501" s="38"/>
      <c r="B1501" s="39"/>
    </row>
    <row r="1502" spans="1:2" x14ac:dyDescent="0.6">
      <c r="A1502" s="38"/>
      <c r="B1502" s="39"/>
    </row>
    <row r="1503" spans="1:2" x14ac:dyDescent="0.6">
      <c r="A1503" s="38"/>
      <c r="B1503" s="39"/>
    </row>
    <row r="1504" spans="1:2" x14ac:dyDescent="0.6">
      <c r="A1504" s="38"/>
      <c r="B1504" s="39"/>
    </row>
    <row r="1505" spans="1:2" x14ac:dyDescent="0.6">
      <c r="A1505" s="38"/>
      <c r="B1505" s="39"/>
    </row>
    <row r="1506" spans="1:2" x14ac:dyDescent="0.6">
      <c r="A1506" s="38"/>
      <c r="B1506" s="39"/>
    </row>
    <row r="1507" spans="1:2" x14ac:dyDescent="0.6">
      <c r="A1507" s="38"/>
      <c r="B1507" s="39"/>
    </row>
    <row r="1508" spans="1:2" x14ac:dyDescent="0.6">
      <c r="A1508" s="38"/>
      <c r="B1508" s="39"/>
    </row>
    <row r="1509" spans="1:2" x14ac:dyDescent="0.6">
      <c r="A1509" s="38"/>
      <c r="B1509" s="39"/>
    </row>
    <row r="1510" spans="1:2" x14ac:dyDescent="0.6">
      <c r="A1510" s="38"/>
      <c r="B1510" s="39"/>
    </row>
    <row r="1511" spans="1:2" x14ac:dyDescent="0.6">
      <c r="A1511" s="38"/>
      <c r="B1511" s="39"/>
    </row>
    <row r="1512" spans="1:2" x14ac:dyDescent="0.6">
      <c r="A1512" s="38"/>
      <c r="B1512" s="39"/>
    </row>
    <row r="1513" spans="1:2" x14ac:dyDescent="0.6">
      <c r="A1513" s="38"/>
      <c r="B1513" s="39"/>
    </row>
    <row r="1514" spans="1:2" x14ac:dyDescent="0.6">
      <c r="A1514" s="38"/>
      <c r="B1514" s="39"/>
    </row>
    <row r="1515" spans="1:2" x14ac:dyDescent="0.6">
      <c r="A1515" s="38"/>
      <c r="B1515" s="39"/>
    </row>
    <row r="1516" spans="1:2" x14ac:dyDescent="0.6">
      <c r="A1516" s="38"/>
      <c r="B1516" s="39"/>
    </row>
    <row r="1517" spans="1:2" x14ac:dyDescent="0.6">
      <c r="A1517" s="38"/>
      <c r="B1517" s="39"/>
    </row>
    <row r="1518" spans="1:2" x14ac:dyDescent="0.6">
      <c r="A1518" s="38"/>
      <c r="B1518" s="39"/>
    </row>
    <row r="1519" spans="1:2" x14ac:dyDescent="0.6">
      <c r="A1519" s="38"/>
      <c r="B1519" s="39"/>
    </row>
    <row r="1520" spans="1:2" x14ac:dyDescent="0.6">
      <c r="A1520" s="38"/>
      <c r="B1520" s="39"/>
    </row>
    <row r="1521" spans="1:2" x14ac:dyDescent="0.6">
      <c r="A1521" s="38"/>
      <c r="B1521" s="39"/>
    </row>
    <row r="1522" spans="1:2" x14ac:dyDescent="0.6">
      <c r="A1522" s="38"/>
      <c r="B1522" s="39"/>
    </row>
    <row r="1523" spans="1:2" x14ac:dyDescent="0.6">
      <c r="A1523" s="38"/>
      <c r="B1523" s="39"/>
    </row>
    <row r="1524" spans="1:2" x14ac:dyDescent="0.6">
      <c r="A1524" s="38"/>
      <c r="B1524" s="39"/>
    </row>
    <row r="1525" spans="1:2" x14ac:dyDescent="0.6">
      <c r="A1525" s="38"/>
      <c r="B1525" s="39"/>
    </row>
    <row r="1526" spans="1:2" x14ac:dyDescent="0.6">
      <c r="A1526" s="38"/>
      <c r="B1526" s="39"/>
    </row>
    <row r="1527" spans="1:2" x14ac:dyDescent="0.6">
      <c r="A1527" s="38"/>
      <c r="B1527" s="39"/>
    </row>
    <row r="1528" spans="1:2" x14ac:dyDescent="0.6">
      <c r="A1528" s="38"/>
      <c r="B1528" s="39"/>
    </row>
    <row r="1529" spans="1:2" x14ac:dyDescent="0.6">
      <c r="A1529" s="38"/>
      <c r="B1529" s="39"/>
    </row>
    <row r="1530" spans="1:2" x14ac:dyDescent="0.6">
      <c r="A1530" s="38"/>
      <c r="B1530" s="39"/>
    </row>
    <row r="1531" spans="1:2" x14ac:dyDescent="0.6">
      <c r="A1531" s="38"/>
      <c r="B1531" s="39"/>
    </row>
    <row r="1532" spans="1:2" x14ac:dyDescent="0.6">
      <c r="A1532" s="38"/>
      <c r="B1532" s="39"/>
    </row>
    <row r="1533" spans="1:2" x14ac:dyDescent="0.6">
      <c r="A1533" s="38"/>
      <c r="B1533" s="39"/>
    </row>
    <row r="1534" spans="1:2" x14ac:dyDescent="0.6">
      <c r="A1534" s="38"/>
      <c r="B1534" s="39"/>
    </row>
    <row r="1535" spans="1:2" x14ac:dyDescent="0.6">
      <c r="A1535" s="38"/>
      <c r="B1535" s="39"/>
    </row>
    <row r="1536" spans="1:2" x14ac:dyDescent="0.6">
      <c r="A1536" s="38"/>
      <c r="B1536" s="39"/>
    </row>
    <row r="1537" spans="1:2" x14ac:dyDescent="0.6">
      <c r="A1537" s="38"/>
      <c r="B1537" s="39"/>
    </row>
    <row r="1538" spans="1:2" x14ac:dyDescent="0.6">
      <c r="A1538" s="38"/>
      <c r="B1538" s="39"/>
    </row>
    <row r="1539" spans="1:2" x14ac:dyDescent="0.6">
      <c r="A1539" s="38"/>
      <c r="B1539" s="39"/>
    </row>
    <row r="1540" spans="1:2" x14ac:dyDescent="0.6">
      <c r="A1540" s="38"/>
      <c r="B1540" s="39"/>
    </row>
    <row r="1541" spans="1:2" x14ac:dyDescent="0.6">
      <c r="A1541" s="38"/>
      <c r="B1541" s="39"/>
    </row>
    <row r="1542" spans="1:2" x14ac:dyDescent="0.6">
      <c r="A1542" s="38"/>
      <c r="B1542" s="39"/>
    </row>
    <row r="1543" spans="1:2" x14ac:dyDescent="0.6">
      <c r="A1543" s="38"/>
      <c r="B1543" s="39"/>
    </row>
    <row r="1544" spans="1:2" x14ac:dyDescent="0.6">
      <c r="A1544" s="38"/>
      <c r="B1544" s="39"/>
    </row>
    <row r="1545" spans="1:2" x14ac:dyDescent="0.6">
      <c r="A1545" s="38"/>
      <c r="B1545" s="39"/>
    </row>
    <row r="1546" spans="1:2" x14ac:dyDescent="0.6">
      <c r="A1546" s="38"/>
      <c r="B1546" s="39"/>
    </row>
    <row r="1547" spans="1:2" x14ac:dyDescent="0.6">
      <c r="A1547" s="38"/>
      <c r="B1547" s="39"/>
    </row>
    <row r="1548" spans="1:2" x14ac:dyDescent="0.6">
      <c r="A1548" s="38"/>
      <c r="B1548" s="39"/>
    </row>
    <row r="1549" spans="1:2" x14ac:dyDescent="0.6">
      <c r="A1549" s="38"/>
      <c r="B1549" s="39"/>
    </row>
    <row r="1550" spans="1:2" x14ac:dyDescent="0.6">
      <c r="A1550" s="38"/>
      <c r="B1550" s="39"/>
    </row>
    <row r="1551" spans="1:2" x14ac:dyDescent="0.6">
      <c r="A1551" s="38"/>
      <c r="B1551" s="39"/>
    </row>
    <row r="1552" spans="1:2" x14ac:dyDescent="0.6">
      <c r="A1552" s="38"/>
      <c r="B1552" s="39"/>
    </row>
    <row r="1553" spans="1:2" x14ac:dyDescent="0.6">
      <c r="A1553" s="38"/>
      <c r="B1553" s="39"/>
    </row>
    <row r="1554" spans="1:2" x14ac:dyDescent="0.6">
      <c r="A1554" s="38"/>
      <c r="B1554" s="39"/>
    </row>
    <row r="1555" spans="1:2" x14ac:dyDescent="0.6">
      <c r="A1555" s="38"/>
      <c r="B1555" s="39"/>
    </row>
    <row r="1556" spans="1:2" x14ac:dyDescent="0.6">
      <c r="A1556" s="38"/>
      <c r="B1556" s="39"/>
    </row>
    <row r="1557" spans="1:2" x14ac:dyDescent="0.6">
      <c r="A1557" s="38"/>
      <c r="B1557" s="39"/>
    </row>
    <row r="1558" spans="1:2" x14ac:dyDescent="0.6">
      <c r="A1558" s="38"/>
      <c r="B1558" s="39"/>
    </row>
    <row r="1559" spans="1:2" x14ac:dyDescent="0.6">
      <c r="A1559" s="38"/>
      <c r="B1559" s="39"/>
    </row>
    <row r="1560" spans="1:2" x14ac:dyDescent="0.6">
      <c r="A1560" s="38"/>
      <c r="B1560" s="39"/>
    </row>
    <row r="1561" spans="1:2" x14ac:dyDescent="0.6">
      <c r="A1561" s="38"/>
      <c r="B1561" s="39"/>
    </row>
    <row r="1562" spans="1:2" x14ac:dyDescent="0.6">
      <c r="A1562" s="38"/>
      <c r="B1562" s="39"/>
    </row>
    <row r="1563" spans="1:2" x14ac:dyDescent="0.6">
      <c r="A1563" s="38"/>
      <c r="B1563" s="39"/>
    </row>
    <row r="1564" spans="1:2" x14ac:dyDescent="0.6">
      <c r="A1564" s="38"/>
      <c r="B1564" s="39"/>
    </row>
    <row r="1565" spans="1:2" x14ac:dyDescent="0.6">
      <c r="A1565" s="38"/>
      <c r="B1565" s="39"/>
    </row>
    <row r="1566" spans="1:2" x14ac:dyDescent="0.6">
      <c r="A1566" s="38"/>
      <c r="B1566" s="39"/>
    </row>
    <row r="1567" spans="1:2" x14ac:dyDescent="0.6">
      <c r="A1567" s="38"/>
      <c r="B1567" s="39"/>
    </row>
    <row r="1568" spans="1:2" x14ac:dyDescent="0.6">
      <c r="A1568" s="38"/>
      <c r="B1568" s="39"/>
    </row>
    <row r="1569" spans="1:2" x14ac:dyDescent="0.6">
      <c r="A1569" s="38"/>
      <c r="B1569" s="39"/>
    </row>
    <row r="1570" spans="1:2" x14ac:dyDescent="0.6">
      <c r="A1570" s="38"/>
      <c r="B1570" s="39"/>
    </row>
    <row r="1571" spans="1:2" x14ac:dyDescent="0.6">
      <c r="A1571" s="38"/>
      <c r="B1571" s="39"/>
    </row>
    <row r="1572" spans="1:2" x14ac:dyDescent="0.6">
      <c r="A1572" s="38"/>
      <c r="B1572" s="39"/>
    </row>
    <row r="1573" spans="1:2" x14ac:dyDescent="0.6">
      <c r="A1573" s="38"/>
      <c r="B1573" s="39"/>
    </row>
    <row r="1574" spans="1:2" x14ac:dyDescent="0.6">
      <c r="A1574" s="38"/>
      <c r="B1574" s="39"/>
    </row>
    <row r="1575" spans="1:2" x14ac:dyDescent="0.6">
      <c r="A1575" s="38"/>
      <c r="B1575" s="39"/>
    </row>
    <row r="1576" spans="1:2" x14ac:dyDescent="0.6">
      <c r="A1576" s="38"/>
      <c r="B1576" s="39"/>
    </row>
    <row r="1577" spans="1:2" x14ac:dyDescent="0.6">
      <c r="A1577" s="38"/>
      <c r="B1577" s="39"/>
    </row>
    <row r="1578" spans="1:2" x14ac:dyDescent="0.6">
      <c r="A1578" s="38"/>
      <c r="B1578" s="39"/>
    </row>
    <row r="1579" spans="1:2" x14ac:dyDescent="0.6">
      <c r="A1579" s="38"/>
      <c r="B1579" s="39"/>
    </row>
    <row r="1580" spans="1:2" x14ac:dyDescent="0.6">
      <c r="A1580" s="38"/>
      <c r="B1580" s="39"/>
    </row>
    <row r="1581" spans="1:2" x14ac:dyDescent="0.6">
      <c r="A1581" s="38"/>
      <c r="B1581" s="39"/>
    </row>
    <row r="1582" spans="1:2" x14ac:dyDescent="0.6">
      <c r="A1582" s="38"/>
      <c r="B1582" s="39"/>
    </row>
    <row r="1583" spans="1:2" x14ac:dyDescent="0.6">
      <c r="A1583" s="38"/>
      <c r="B1583" s="39"/>
    </row>
    <row r="1584" spans="1:2" x14ac:dyDescent="0.6">
      <c r="A1584" s="38"/>
      <c r="B1584" s="39"/>
    </row>
    <row r="1585" spans="1:2" x14ac:dyDescent="0.6">
      <c r="A1585" s="38"/>
      <c r="B1585" s="39"/>
    </row>
    <row r="1586" spans="1:2" x14ac:dyDescent="0.6">
      <c r="A1586" s="38"/>
      <c r="B1586" s="39"/>
    </row>
    <row r="1587" spans="1:2" x14ac:dyDescent="0.6">
      <c r="A1587" s="38"/>
      <c r="B1587" s="39"/>
    </row>
    <row r="1588" spans="1:2" x14ac:dyDescent="0.6">
      <c r="A1588" s="38"/>
      <c r="B1588" s="39"/>
    </row>
    <row r="1589" spans="1:2" x14ac:dyDescent="0.6">
      <c r="A1589" s="38"/>
      <c r="B1589" s="39"/>
    </row>
    <row r="1590" spans="1:2" x14ac:dyDescent="0.6">
      <c r="A1590" s="38"/>
      <c r="B1590" s="39"/>
    </row>
    <row r="1591" spans="1:2" x14ac:dyDescent="0.6">
      <c r="A1591" s="38"/>
      <c r="B1591" s="39"/>
    </row>
    <row r="1592" spans="1:2" x14ac:dyDescent="0.6">
      <c r="A1592" s="38"/>
      <c r="B1592" s="39"/>
    </row>
    <row r="1593" spans="1:2" x14ac:dyDescent="0.6">
      <c r="A1593" s="38"/>
      <c r="B1593" s="39"/>
    </row>
    <row r="1594" spans="1:2" x14ac:dyDescent="0.6">
      <c r="A1594" s="38"/>
      <c r="B1594" s="39"/>
    </row>
    <row r="1595" spans="1:2" x14ac:dyDescent="0.6">
      <c r="A1595" s="38"/>
      <c r="B1595" s="39"/>
    </row>
    <row r="1596" spans="1:2" x14ac:dyDescent="0.6">
      <c r="A1596" s="38"/>
      <c r="B1596" s="39"/>
    </row>
    <row r="1597" spans="1:2" x14ac:dyDescent="0.6">
      <c r="A1597" s="38"/>
      <c r="B1597" s="39"/>
    </row>
    <row r="1598" spans="1:2" x14ac:dyDescent="0.6">
      <c r="A1598" s="38"/>
      <c r="B1598" s="39"/>
    </row>
    <row r="1599" spans="1:2" x14ac:dyDescent="0.6">
      <c r="A1599" s="38"/>
      <c r="B1599" s="39"/>
    </row>
    <row r="1600" spans="1:2" x14ac:dyDescent="0.6">
      <c r="A1600" s="38"/>
      <c r="B1600" s="39"/>
    </row>
    <row r="1601" spans="1:2" x14ac:dyDescent="0.6">
      <c r="A1601" s="38"/>
      <c r="B1601" s="39"/>
    </row>
    <row r="1602" spans="1:2" x14ac:dyDescent="0.6">
      <c r="A1602" s="38"/>
      <c r="B1602" s="39"/>
    </row>
    <row r="1603" spans="1:2" x14ac:dyDescent="0.6">
      <c r="A1603" s="38"/>
      <c r="B1603" s="39"/>
    </row>
    <row r="1604" spans="1:2" x14ac:dyDescent="0.6">
      <c r="A1604" s="38"/>
      <c r="B1604" s="39"/>
    </row>
    <row r="1605" spans="1:2" x14ac:dyDescent="0.6">
      <c r="A1605" s="38"/>
      <c r="B1605" s="39"/>
    </row>
    <row r="1606" spans="1:2" x14ac:dyDescent="0.6">
      <c r="A1606" s="38"/>
      <c r="B1606" s="39"/>
    </row>
    <row r="1607" spans="1:2" x14ac:dyDescent="0.6">
      <c r="A1607" s="38"/>
      <c r="B1607" s="39"/>
    </row>
    <row r="1608" spans="1:2" x14ac:dyDescent="0.6">
      <c r="A1608" s="38"/>
      <c r="B1608" s="39"/>
    </row>
    <row r="1609" spans="1:2" x14ac:dyDescent="0.6">
      <c r="A1609" s="38"/>
      <c r="B1609" s="39"/>
    </row>
    <row r="1610" spans="1:2" x14ac:dyDescent="0.6">
      <c r="A1610" s="38"/>
      <c r="B1610" s="39"/>
    </row>
    <row r="1611" spans="1:2" x14ac:dyDescent="0.6">
      <c r="A1611" s="38"/>
      <c r="B1611" s="39"/>
    </row>
    <row r="1612" spans="1:2" x14ac:dyDescent="0.6">
      <c r="A1612" s="38"/>
      <c r="B1612" s="39"/>
    </row>
    <row r="1613" spans="1:2" x14ac:dyDescent="0.6">
      <c r="A1613" s="38"/>
      <c r="B1613" s="39"/>
    </row>
    <row r="1614" spans="1:2" x14ac:dyDescent="0.6">
      <c r="A1614" s="38"/>
      <c r="B1614" s="39"/>
    </row>
    <row r="1615" spans="1:2" x14ac:dyDescent="0.6">
      <c r="A1615" s="38"/>
      <c r="B1615" s="39"/>
    </row>
    <row r="1616" spans="1:2" x14ac:dyDescent="0.6">
      <c r="A1616" s="38"/>
      <c r="B1616" s="39"/>
    </row>
    <row r="1617" spans="1:2" x14ac:dyDescent="0.6">
      <c r="A1617" s="38"/>
      <c r="B1617" s="39"/>
    </row>
    <row r="1618" spans="1:2" x14ac:dyDescent="0.6">
      <c r="A1618" s="38"/>
      <c r="B1618" s="39"/>
    </row>
    <row r="1619" spans="1:2" x14ac:dyDescent="0.6">
      <c r="A1619" s="38"/>
      <c r="B1619" s="39"/>
    </row>
    <row r="1620" spans="1:2" x14ac:dyDescent="0.6">
      <c r="A1620" s="38"/>
      <c r="B1620" s="39"/>
    </row>
    <row r="1621" spans="1:2" x14ac:dyDescent="0.6">
      <c r="A1621" s="38"/>
      <c r="B1621" s="39"/>
    </row>
    <row r="1622" spans="1:2" x14ac:dyDescent="0.6">
      <c r="A1622" s="38"/>
      <c r="B1622" s="39"/>
    </row>
    <row r="1623" spans="1:2" x14ac:dyDescent="0.6">
      <c r="A1623" s="38"/>
      <c r="B1623" s="39"/>
    </row>
    <row r="1624" spans="1:2" x14ac:dyDescent="0.6">
      <c r="A1624" s="38"/>
      <c r="B1624" s="39"/>
    </row>
    <row r="1625" spans="1:2" x14ac:dyDescent="0.6">
      <c r="A1625" s="38"/>
      <c r="B1625" s="39"/>
    </row>
    <row r="1626" spans="1:2" x14ac:dyDescent="0.6">
      <c r="A1626" s="38"/>
      <c r="B1626" s="39"/>
    </row>
    <row r="1627" spans="1:2" x14ac:dyDescent="0.6">
      <c r="A1627" s="38"/>
      <c r="B1627" s="39"/>
    </row>
    <row r="1628" spans="1:2" x14ac:dyDescent="0.6">
      <c r="A1628" s="38"/>
      <c r="B1628" s="39"/>
    </row>
    <row r="1629" spans="1:2" x14ac:dyDescent="0.6">
      <c r="A1629" s="38"/>
      <c r="B1629" s="39"/>
    </row>
    <row r="1630" spans="1:2" x14ac:dyDescent="0.6">
      <c r="A1630" s="38"/>
      <c r="B1630" s="39"/>
    </row>
    <row r="1631" spans="1:2" x14ac:dyDescent="0.6">
      <c r="A1631" s="38"/>
      <c r="B1631" s="39"/>
    </row>
    <row r="1632" spans="1:2" x14ac:dyDescent="0.6">
      <c r="A1632" s="38"/>
      <c r="B1632" s="39"/>
    </row>
    <row r="1633" spans="1:2" x14ac:dyDescent="0.6">
      <c r="A1633" s="38"/>
      <c r="B1633" s="39"/>
    </row>
    <row r="1634" spans="1:2" x14ac:dyDescent="0.6">
      <c r="A1634" s="38"/>
      <c r="B1634" s="39"/>
    </row>
    <row r="1635" spans="1:2" x14ac:dyDescent="0.6">
      <c r="A1635" s="38"/>
      <c r="B1635" s="39"/>
    </row>
    <row r="1636" spans="1:2" x14ac:dyDescent="0.6">
      <c r="A1636" s="38"/>
      <c r="B1636" s="39"/>
    </row>
    <row r="1637" spans="1:2" x14ac:dyDescent="0.6">
      <c r="A1637" s="38"/>
      <c r="B1637" s="39"/>
    </row>
    <row r="1638" spans="1:2" x14ac:dyDescent="0.6">
      <c r="A1638" s="38"/>
      <c r="B1638" s="39"/>
    </row>
    <row r="1639" spans="1:2" x14ac:dyDescent="0.6">
      <c r="A1639" s="38"/>
      <c r="B1639" s="39"/>
    </row>
    <row r="1640" spans="1:2" x14ac:dyDescent="0.6">
      <c r="A1640" s="38"/>
      <c r="B1640" s="39"/>
    </row>
    <row r="1641" spans="1:2" x14ac:dyDescent="0.6">
      <c r="A1641" s="38"/>
      <c r="B1641" s="39"/>
    </row>
    <row r="1642" spans="1:2" x14ac:dyDescent="0.6">
      <c r="A1642" s="38"/>
      <c r="B1642" s="39"/>
    </row>
    <row r="1643" spans="1:2" x14ac:dyDescent="0.6">
      <c r="A1643" s="38"/>
      <c r="B1643" s="39"/>
    </row>
    <row r="1644" spans="1:2" x14ac:dyDescent="0.6">
      <c r="A1644" s="38"/>
      <c r="B1644" s="39"/>
    </row>
    <row r="1645" spans="1:2" x14ac:dyDescent="0.6">
      <c r="A1645" s="38"/>
      <c r="B1645" s="39"/>
    </row>
    <row r="1646" spans="1:2" x14ac:dyDescent="0.6">
      <c r="A1646" s="38"/>
      <c r="B1646" s="39"/>
    </row>
    <row r="1647" spans="1:2" x14ac:dyDescent="0.6">
      <c r="A1647" s="38"/>
      <c r="B1647" s="39"/>
    </row>
    <row r="1648" spans="1:2" x14ac:dyDescent="0.6">
      <c r="A1648" s="38"/>
      <c r="B1648" s="39"/>
    </row>
    <row r="1649" spans="1:2" x14ac:dyDescent="0.6">
      <c r="A1649" s="38"/>
      <c r="B1649" s="39"/>
    </row>
    <row r="1650" spans="1:2" x14ac:dyDescent="0.6">
      <c r="A1650" s="38"/>
      <c r="B1650" s="39"/>
    </row>
    <row r="1651" spans="1:2" x14ac:dyDescent="0.6">
      <c r="A1651" s="38"/>
      <c r="B1651" s="39"/>
    </row>
    <row r="1652" spans="1:2" x14ac:dyDescent="0.6">
      <c r="A1652" s="38"/>
      <c r="B1652" s="39"/>
    </row>
    <row r="1653" spans="1:2" x14ac:dyDescent="0.6">
      <c r="A1653" s="38"/>
      <c r="B1653" s="39"/>
    </row>
    <row r="1654" spans="1:2" x14ac:dyDescent="0.6">
      <c r="A1654" s="38"/>
      <c r="B1654" s="39"/>
    </row>
    <row r="1655" spans="1:2" x14ac:dyDescent="0.6">
      <c r="A1655" s="38"/>
      <c r="B1655" s="39"/>
    </row>
    <row r="1656" spans="1:2" x14ac:dyDescent="0.6">
      <c r="A1656" s="38"/>
      <c r="B1656" s="39"/>
    </row>
    <row r="1657" spans="1:2" x14ac:dyDescent="0.6">
      <c r="A1657" s="38"/>
      <c r="B1657" s="39"/>
    </row>
    <row r="1658" spans="1:2" x14ac:dyDescent="0.6">
      <c r="A1658" s="38"/>
      <c r="B1658" s="39"/>
    </row>
    <row r="1659" spans="1:2" x14ac:dyDescent="0.6">
      <c r="A1659" s="38"/>
      <c r="B1659" s="39"/>
    </row>
    <row r="1660" spans="1:2" x14ac:dyDescent="0.6">
      <c r="A1660" s="38"/>
      <c r="B1660" s="39"/>
    </row>
    <row r="1661" spans="1:2" x14ac:dyDescent="0.6">
      <c r="A1661" s="38"/>
      <c r="B1661" s="39"/>
    </row>
    <row r="1662" spans="1:2" x14ac:dyDescent="0.6">
      <c r="A1662" s="38"/>
      <c r="B1662" s="39"/>
    </row>
    <row r="1663" spans="1:2" x14ac:dyDescent="0.6">
      <c r="A1663" s="38"/>
      <c r="B1663" s="39"/>
    </row>
    <row r="1664" spans="1:2" x14ac:dyDescent="0.6">
      <c r="A1664" s="38"/>
      <c r="B1664" s="39"/>
    </row>
    <row r="1665" spans="1:2" x14ac:dyDescent="0.6">
      <c r="A1665" s="38"/>
      <c r="B1665" s="39"/>
    </row>
    <row r="1666" spans="1:2" x14ac:dyDescent="0.6">
      <c r="A1666" s="38"/>
      <c r="B1666" s="39"/>
    </row>
    <row r="1667" spans="1:2" x14ac:dyDescent="0.6">
      <c r="A1667" s="38"/>
      <c r="B1667" s="39"/>
    </row>
    <row r="1668" spans="1:2" x14ac:dyDescent="0.6">
      <c r="A1668" s="38"/>
      <c r="B1668" s="39"/>
    </row>
    <row r="1669" spans="1:2" x14ac:dyDescent="0.6">
      <c r="A1669" s="38"/>
      <c r="B1669" s="39"/>
    </row>
    <row r="1670" spans="1:2" x14ac:dyDescent="0.6">
      <c r="A1670" s="38"/>
      <c r="B1670" s="39"/>
    </row>
    <row r="1671" spans="1:2" x14ac:dyDescent="0.6">
      <c r="A1671" s="38"/>
      <c r="B1671" s="39"/>
    </row>
    <row r="1672" spans="1:2" x14ac:dyDescent="0.6">
      <c r="A1672" s="38"/>
      <c r="B1672" s="39"/>
    </row>
    <row r="1673" spans="1:2" x14ac:dyDescent="0.6">
      <c r="A1673" s="38"/>
      <c r="B1673" s="39"/>
    </row>
    <row r="1674" spans="1:2" x14ac:dyDescent="0.6">
      <c r="A1674" s="38"/>
      <c r="B1674" s="39"/>
    </row>
    <row r="1675" spans="1:2" x14ac:dyDescent="0.6">
      <c r="A1675" s="38"/>
      <c r="B1675" s="39"/>
    </row>
    <row r="1676" spans="1:2" x14ac:dyDescent="0.6">
      <c r="A1676" s="38"/>
      <c r="B1676" s="39"/>
    </row>
    <row r="1677" spans="1:2" x14ac:dyDescent="0.6">
      <c r="A1677" s="38"/>
      <c r="B1677" s="39"/>
    </row>
    <row r="1678" spans="1:2" x14ac:dyDescent="0.6">
      <c r="A1678" s="38"/>
      <c r="B1678" s="39"/>
    </row>
    <row r="1679" spans="1:2" x14ac:dyDescent="0.6">
      <c r="A1679" s="38"/>
      <c r="B1679" s="39"/>
    </row>
    <row r="1680" spans="1:2" x14ac:dyDescent="0.6">
      <c r="A1680" s="38"/>
      <c r="B1680" s="39"/>
    </row>
    <row r="1681" spans="1:2" x14ac:dyDescent="0.6">
      <c r="A1681" s="38"/>
      <c r="B1681" s="39"/>
    </row>
    <row r="1682" spans="1:2" x14ac:dyDescent="0.6">
      <c r="A1682" s="38"/>
      <c r="B1682" s="39"/>
    </row>
    <row r="1683" spans="1:2" x14ac:dyDescent="0.6">
      <c r="A1683" s="38"/>
      <c r="B1683" s="39"/>
    </row>
    <row r="1684" spans="1:2" x14ac:dyDescent="0.6">
      <c r="A1684" s="38"/>
      <c r="B1684" s="39"/>
    </row>
    <row r="1685" spans="1:2" x14ac:dyDescent="0.6">
      <c r="A1685" s="38"/>
      <c r="B1685" s="39"/>
    </row>
    <row r="1686" spans="1:2" x14ac:dyDescent="0.6">
      <c r="A1686" s="38"/>
      <c r="B1686" s="39"/>
    </row>
    <row r="1687" spans="1:2" x14ac:dyDescent="0.6">
      <c r="A1687" s="38"/>
      <c r="B1687" s="39"/>
    </row>
    <row r="1688" spans="1:2" x14ac:dyDescent="0.6">
      <c r="A1688" s="38"/>
      <c r="B1688" s="39"/>
    </row>
    <row r="1689" spans="1:2" x14ac:dyDescent="0.6">
      <c r="A1689" s="38"/>
      <c r="B1689" s="39"/>
    </row>
    <row r="1690" spans="1:2" x14ac:dyDescent="0.6">
      <c r="A1690" s="38"/>
      <c r="B1690" s="39"/>
    </row>
    <row r="1691" spans="1:2" x14ac:dyDescent="0.6">
      <c r="A1691" s="38"/>
      <c r="B1691" s="39"/>
    </row>
    <row r="1692" spans="1:2" x14ac:dyDescent="0.6">
      <c r="A1692" s="38"/>
      <c r="B1692" s="39"/>
    </row>
    <row r="1693" spans="1:2" x14ac:dyDescent="0.6">
      <c r="A1693" s="38"/>
      <c r="B1693" s="39"/>
    </row>
    <row r="1694" spans="1:2" x14ac:dyDescent="0.6">
      <c r="A1694" s="38"/>
      <c r="B1694" s="39"/>
    </row>
    <row r="1695" spans="1:2" x14ac:dyDescent="0.6">
      <c r="A1695" s="38"/>
      <c r="B1695" s="39"/>
    </row>
    <row r="1696" spans="1:2" x14ac:dyDescent="0.6">
      <c r="A1696" s="38"/>
      <c r="B1696" s="39"/>
    </row>
    <row r="1697" spans="1:2" x14ac:dyDescent="0.6">
      <c r="A1697" s="38"/>
      <c r="B1697" s="39"/>
    </row>
    <row r="1698" spans="1:2" x14ac:dyDescent="0.6">
      <c r="A1698" s="38"/>
      <c r="B1698" s="39"/>
    </row>
    <row r="1699" spans="1:2" x14ac:dyDescent="0.6">
      <c r="A1699" s="38"/>
      <c r="B1699" s="39"/>
    </row>
    <row r="1700" spans="1:2" x14ac:dyDescent="0.6">
      <c r="A1700" s="38"/>
      <c r="B1700" s="39"/>
    </row>
    <row r="1701" spans="1:2" x14ac:dyDescent="0.6">
      <c r="A1701" s="38"/>
      <c r="B1701" s="39"/>
    </row>
    <row r="1702" spans="1:2" x14ac:dyDescent="0.6">
      <c r="A1702" s="38"/>
      <c r="B1702" s="39"/>
    </row>
    <row r="1703" spans="1:2" x14ac:dyDescent="0.6">
      <c r="A1703" s="38"/>
      <c r="B1703" s="39"/>
    </row>
    <row r="1704" spans="1:2" x14ac:dyDescent="0.6">
      <c r="A1704" s="38"/>
      <c r="B1704" s="39"/>
    </row>
    <row r="1705" spans="1:2" x14ac:dyDescent="0.6">
      <c r="A1705" s="38"/>
      <c r="B1705" s="39"/>
    </row>
    <row r="1706" spans="1:2" x14ac:dyDescent="0.6">
      <c r="A1706" s="38"/>
      <c r="B1706" s="39"/>
    </row>
    <row r="1707" spans="1:2" x14ac:dyDescent="0.6">
      <c r="A1707" s="38"/>
      <c r="B1707" s="39"/>
    </row>
    <row r="1708" spans="1:2" x14ac:dyDescent="0.6">
      <c r="A1708" s="38"/>
      <c r="B1708" s="39"/>
    </row>
    <row r="1709" spans="1:2" x14ac:dyDescent="0.6">
      <c r="A1709" s="38"/>
      <c r="B1709" s="39"/>
    </row>
    <row r="1710" spans="1:2" x14ac:dyDescent="0.6">
      <c r="A1710" s="38"/>
      <c r="B1710" s="39"/>
    </row>
    <row r="1711" spans="1:2" x14ac:dyDescent="0.6">
      <c r="A1711" s="38"/>
      <c r="B1711" s="39"/>
    </row>
    <row r="1712" spans="1:2" x14ac:dyDescent="0.6">
      <c r="A1712" s="38"/>
      <c r="B1712" s="39"/>
    </row>
    <row r="1713" spans="1:2" x14ac:dyDescent="0.6">
      <c r="A1713" s="38"/>
      <c r="B1713" s="39"/>
    </row>
    <row r="1714" spans="1:2" x14ac:dyDescent="0.6">
      <c r="A1714" s="38"/>
      <c r="B1714" s="39"/>
    </row>
    <row r="1715" spans="1:2" x14ac:dyDescent="0.6">
      <c r="A1715" s="38"/>
      <c r="B1715" s="39"/>
    </row>
    <row r="1716" spans="1:2" x14ac:dyDescent="0.6">
      <c r="A1716" s="38"/>
      <c r="B1716" s="39"/>
    </row>
    <row r="1717" spans="1:2" x14ac:dyDescent="0.6">
      <c r="A1717" s="38"/>
      <c r="B1717" s="39"/>
    </row>
    <row r="1718" spans="1:2" x14ac:dyDescent="0.6">
      <c r="A1718" s="38"/>
      <c r="B1718" s="39"/>
    </row>
    <row r="1719" spans="1:2" x14ac:dyDescent="0.6">
      <c r="A1719" s="38"/>
      <c r="B1719" s="39"/>
    </row>
    <row r="1720" spans="1:2" x14ac:dyDescent="0.6">
      <c r="A1720" s="38"/>
      <c r="B1720" s="39"/>
    </row>
    <row r="1721" spans="1:2" x14ac:dyDescent="0.6">
      <c r="A1721" s="38"/>
      <c r="B1721" s="39"/>
    </row>
    <row r="1722" spans="1:2" x14ac:dyDescent="0.6">
      <c r="A1722" s="38"/>
      <c r="B1722" s="39"/>
    </row>
    <row r="1723" spans="1:2" x14ac:dyDescent="0.6">
      <c r="A1723" s="38"/>
      <c r="B1723" s="39"/>
    </row>
    <row r="1724" spans="1:2" x14ac:dyDescent="0.6">
      <c r="A1724" s="38"/>
      <c r="B1724" s="39"/>
    </row>
    <row r="1725" spans="1:2" x14ac:dyDescent="0.6">
      <c r="A1725" s="38"/>
      <c r="B1725" s="39"/>
    </row>
    <row r="1726" spans="1:2" x14ac:dyDescent="0.6">
      <c r="A1726" s="38"/>
      <c r="B1726" s="39"/>
    </row>
    <row r="1727" spans="1:2" x14ac:dyDescent="0.6">
      <c r="A1727" s="38"/>
      <c r="B1727" s="39"/>
    </row>
    <row r="1728" spans="1:2" x14ac:dyDescent="0.6">
      <c r="A1728" s="38"/>
      <c r="B1728" s="39"/>
    </row>
    <row r="1729" spans="1:2" x14ac:dyDescent="0.6">
      <c r="A1729" s="38"/>
      <c r="B1729" s="39"/>
    </row>
    <row r="1730" spans="1:2" x14ac:dyDescent="0.6">
      <c r="A1730" s="38"/>
      <c r="B1730" s="39"/>
    </row>
    <row r="1731" spans="1:2" x14ac:dyDescent="0.6">
      <c r="A1731" s="38"/>
      <c r="B1731" s="39"/>
    </row>
    <row r="1732" spans="1:2" x14ac:dyDescent="0.6">
      <c r="A1732" s="38"/>
      <c r="B1732" s="39"/>
    </row>
    <row r="1733" spans="1:2" x14ac:dyDescent="0.6">
      <c r="A1733" s="38"/>
      <c r="B1733" s="39"/>
    </row>
    <row r="1734" spans="1:2" x14ac:dyDescent="0.6">
      <c r="A1734" s="38"/>
      <c r="B1734" s="39"/>
    </row>
    <row r="1735" spans="1:2" x14ac:dyDescent="0.6">
      <c r="A1735" s="38"/>
      <c r="B1735" s="39"/>
    </row>
    <row r="1736" spans="1:2" x14ac:dyDescent="0.6">
      <c r="A1736" s="38"/>
      <c r="B1736" s="39"/>
    </row>
    <row r="1737" spans="1:2" x14ac:dyDescent="0.6">
      <c r="A1737" s="38"/>
      <c r="B1737" s="39"/>
    </row>
    <row r="1738" spans="1:2" x14ac:dyDescent="0.6">
      <c r="A1738" s="38"/>
      <c r="B1738" s="39"/>
    </row>
    <row r="1739" spans="1:2" x14ac:dyDescent="0.6">
      <c r="A1739" s="38"/>
      <c r="B1739" s="39"/>
    </row>
    <row r="1740" spans="1:2" x14ac:dyDescent="0.6">
      <c r="A1740" s="38"/>
      <c r="B1740" s="39"/>
    </row>
    <row r="1741" spans="1:2" x14ac:dyDescent="0.6">
      <c r="A1741" s="38"/>
      <c r="B1741" s="39"/>
    </row>
    <row r="1742" spans="1:2" x14ac:dyDescent="0.6">
      <c r="A1742" s="38"/>
      <c r="B1742" s="39"/>
    </row>
    <row r="1743" spans="1:2" x14ac:dyDescent="0.6">
      <c r="A1743" s="38"/>
      <c r="B1743" s="39"/>
    </row>
    <row r="1744" spans="1:2" x14ac:dyDescent="0.6">
      <c r="A1744" s="38"/>
      <c r="B1744" s="39"/>
    </row>
    <row r="1745" spans="1:2" x14ac:dyDescent="0.6">
      <c r="A1745" s="38"/>
      <c r="B1745" s="39"/>
    </row>
    <row r="1746" spans="1:2" x14ac:dyDescent="0.6">
      <c r="A1746" s="38"/>
      <c r="B1746" s="39"/>
    </row>
    <row r="1747" spans="1:2" x14ac:dyDescent="0.6">
      <c r="A1747" s="38"/>
      <c r="B1747" s="39"/>
    </row>
    <row r="1748" spans="1:2" x14ac:dyDescent="0.6">
      <c r="A1748" s="38"/>
      <c r="B1748" s="39"/>
    </row>
    <row r="1749" spans="1:2" x14ac:dyDescent="0.6">
      <c r="A1749" s="38"/>
      <c r="B1749" s="39"/>
    </row>
    <row r="1750" spans="1:2" x14ac:dyDescent="0.6">
      <c r="A1750" s="38"/>
      <c r="B1750" s="39"/>
    </row>
    <row r="1751" spans="1:2" x14ac:dyDescent="0.6">
      <c r="A1751" s="38"/>
      <c r="B1751" s="39"/>
    </row>
    <row r="1752" spans="1:2" x14ac:dyDescent="0.6">
      <c r="A1752" s="38"/>
      <c r="B1752" s="39"/>
    </row>
    <row r="1753" spans="1:2" x14ac:dyDescent="0.6">
      <c r="A1753" s="38"/>
      <c r="B1753" s="39"/>
    </row>
    <row r="1754" spans="1:2" x14ac:dyDescent="0.6">
      <c r="A1754" s="38"/>
      <c r="B1754" s="39"/>
    </row>
    <row r="1755" spans="1:2" x14ac:dyDescent="0.6">
      <c r="A1755" s="38"/>
      <c r="B1755" s="39"/>
    </row>
    <row r="1756" spans="1:2" x14ac:dyDescent="0.6">
      <c r="A1756" s="38"/>
      <c r="B1756" s="39"/>
    </row>
    <row r="1757" spans="1:2" x14ac:dyDescent="0.6">
      <c r="A1757" s="38"/>
      <c r="B1757" s="39"/>
    </row>
    <row r="1758" spans="1:2" x14ac:dyDescent="0.6">
      <c r="A1758" s="38"/>
      <c r="B1758" s="39"/>
    </row>
    <row r="1759" spans="1:2" x14ac:dyDescent="0.6">
      <c r="A1759" s="38"/>
      <c r="B1759" s="39"/>
    </row>
    <row r="1760" spans="1:2" x14ac:dyDescent="0.6">
      <c r="A1760" s="38"/>
      <c r="B1760" s="39"/>
    </row>
    <row r="1761" spans="1:2" x14ac:dyDescent="0.6">
      <c r="A1761" s="38"/>
      <c r="B1761" s="39"/>
    </row>
    <row r="1762" spans="1:2" x14ac:dyDescent="0.6">
      <c r="A1762" s="38"/>
      <c r="B1762" s="39"/>
    </row>
    <row r="1763" spans="1:2" x14ac:dyDescent="0.6">
      <c r="A1763" s="38"/>
      <c r="B1763" s="39"/>
    </row>
    <row r="1764" spans="1:2" x14ac:dyDescent="0.6">
      <c r="A1764" s="38"/>
      <c r="B1764" s="39"/>
    </row>
    <row r="1765" spans="1:2" x14ac:dyDescent="0.6">
      <c r="A1765" s="38"/>
      <c r="B1765" s="39"/>
    </row>
    <row r="1766" spans="1:2" x14ac:dyDescent="0.6">
      <c r="A1766" s="38"/>
      <c r="B1766" s="39"/>
    </row>
    <row r="1767" spans="1:2" x14ac:dyDescent="0.6">
      <c r="A1767" s="38"/>
      <c r="B1767" s="39"/>
    </row>
    <row r="1768" spans="1:2" x14ac:dyDescent="0.6">
      <c r="A1768" s="38"/>
      <c r="B1768" s="39"/>
    </row>
    <row r="1769" spans="1:2" x14ac:dyDescent="0.6">
      <c r="A1769" s="38"/>
      <c r="B1769" s="39"/>
    </row>
    <row r="1770" spans="1:2" x14ac:dyDescent="0.6">
      <c r="A1770" s="38"/>
      <c r="B1770" s="39"/>
    </row>
    <row r="1771" spans="1:2" x14ac:dyDescent="0.6">
      <c r="A1771" s="38"/>
      <c r="B1771" s="39"/>
    </row>
    <row r="1772" spans="1:2" x14ac:dyDescent="0.6">
      <c r="A1772" s="38"/>
      <c r="B1772" s="39"/>
    </row>
    <row r="1773" spans="1:2" x14ac:dyDescent="0.6">
      <c r="A1773" s="38"/>
      <c r="B1773" s="39"/>
    </row>
    <row r="1774" spans="1:2" x14ac:dyDescent="0.6">
      <c r="A1774" s="38"/>
      <c r="B1774" s="39"/>
    </row>
    <row r="1775" spans="1:2" x14ac:dyDescent="0.6">
      <c r="A1775" s="38"/>
      <c r="B1775" s="39"/>
    </row>
    <row r="1776" spans="1:2" x14ac:dyDescent="0.6">
      <c r="A1776" s="38"/>
      <c r="B1776" s="39"/>
    </row>
    <row r="1777" spans="1:2" x14ac:dyDescent="0.6">
      <c r="A1777" s="38"/>
      <c r="B1777" s="39"/>
    </row>
    <row r="1778" spans="1:2" x14ac:dyDescent="0.6">
      <c r="A1778" s="38"/>
      <c r="B1778" s="39"/>
    </row>
    <row r="1779" spans="1:2" x14ac:dyDescent="0.6">
      <c r="A1779" s="38"/>
      <c r="B1779" s="39"/>
    </row>
    <row r="1780" spans="1:2" x14ac:dyDescent="0.6">
      <c r="A1780" s="38"/>
      <c r="B1780" s="39"/>
    </row>
    <row r="1781" spans="1:2" x14ac:dyDescent="0.6">
      <c r="A1781" s="38"/>
      <c r="B1781" s="39"/>
    </row>
    <row r="1782" spans="1:2" x14ac:dyDescent="0.6">
      <c r="A1782" s="38"/>
      <c r="B1782" s="39"/>
    </row>
    <row r="1783" spans="1:2" x14ac:dyDescent="0.6">
      <c r="A1783" s="38"/>
      <c r="B1783" s="39"/>
    </row>
    <row r="1784" spans="1:2" x14ac:dyDescent="0.6">
      <c r="A1784" s="38"/>
      <c r="B1784" s="39"/>
    </row>
    <row r="1785" spans="1:2" x14ac:dyDescent="0.6">
      <c r="A1785" s="38"/>
      <c r="B1785" s="39"/>
    </row>
    <row r="1786" spans="1:2" x14ac:dyDescent="0.6">
      <c r="A1786" s="38"/>
      <c r="B1786" s="39"/>
    </row>
    <row r="1787" spans="1:2" x14ac:dyDescent="0.6">
      <c r="A1787" s="38"/>
      <c r="B1787" s="39"/>
    </row>
    <row r="1788" spans="1:2" x14ac:dyDescent="0.6">
      <c r="A1788" s="38"/>
      <c r="B1788" s="39"/>
    </row>
    <row r="1789" spans="1:2" x14ac:dyDescent="0.6">
      <c r="A1789" s="38"/>
      <c r="B1789" s="39"/>
    </row>
    <row r="1790" spans="1:2" x14ac:dyDescent="0.6">
      <c r="A1790" s="38"/>
      <c r="B1790" s="39"/>
    </row>
    <row r="1791" spans="1:2" x14ac:dyDescent="0.6">
      <c r="A1791" s="38"/>
      <c r="B1791" s="39"/>
    </row>
    <row r="1792" spans="1:2" x14ac:dyDescent="0.6">
      <c r="A1792" s="38"/>
      <c r="B1792" s="39"/>
    </row>
    <row r="1793" spans="1:2" x14ac:dyDescent="0.6">
      <c r="A1793" s="38"/>
      <c r="B1793" s="39"/>
    </row>
    <row r="1794" spans="1:2" x14ac:dyDescent="0.6">
      <c r="A1794" s="38"/>
      <c r="B1794" s="39"/>
    </row>
    <row r="1795" spans="1:2" x14ac:dyDescent="0.6">
      <c r="A1795" s="38"/>
      <c r="B1795" s="39"/>
    </row>
    <row r="1796" spans="1:2" x14ac:dyDescent="0.6">
      <c r="A1796" s="38"/>
      <c r="B1796" s="39"/>
    </row>
    <row r="1797" spans="1:2" x14ac:dyDescent="0.6">
      <c r="A1797" s="38"/>
      <c r="B1797" s="39"/>
    </row>
    <row r="1798" spans="1:2" x14ac:dyDescent="0.6">
      <c r="A1798" s="38"/>
      <c r="B1798" s="39"/>
    </row>
    <row r="1799" spans="1:2" x14ac:dyDescent="0.6">
      <c r="A1799" s="38"/>
      <c r="B1799" s="39"/>
    </row>
    <row r="1800" spans="1:2" x14ac:dyDescent="0.6">
      <c r="A1800" s="38"/>
      <c r="B1800" s="39"/>
    </row>
    <row r="1801" spans="1:2" x14ac:dyDescent="0.6">
      <c r="A1801" s="38"/>
      <c r="B1801" s="39"/>
    </row>
    <row r="1802" spans="1:2" x14ac:dyDescent="0.6">
      <c r="A1802" s="38"/>
      <c r="B1802" s="39"/>
    </row>
    <row r="1803" spans="1:2" x14ac:dyDescent="0.6">
      <c r="A1803" s="38"/>
      <c r="B1803" s="39"/>
    </row>
    <row r="1804" spans="1:2" x14ac:dyDescent="0.6">
      <c r="A1804" s="38"/>
      <c r="B1804" s="39"/>
    </row>
    <row r="1805" spans="1:2" x14ac:dyDescent="0.6">
      <c r="A1805" s="38"/>
      <c r="B1805" s="39"/>
    </row>
    <row r="1806" spans="1:2" x14ac:dyDescent="0.6">
      <c r="A1806" s="38"/>
      <c r="B1806" s="39"/>
    </row>
    <row r="1807" spans="1:2" x14ac:dyDescent="0.6">
      <c r="A1807" s="38"/>
      <c r="B1807" s="39"/>
    </row>
    <row r="1808" spans="1:2" x14ac:dyDescent="0.6">
      <c r="A1808" s="38"/>
      <c r="B1808" s="39"/>
    </row>
    <row r="1809" spans="1:2" x14ac:dyDescent="0.6">
      <c r="A1809" s="38"/>
      <c r="B1809" s="39"/>
    </row>
    <row r="1810" spans="1:2" x14ac:dyDescent="0.6">
      <c r="A1810" s="38"/>
      <c r="B1810" s="39"/>
    </row>
    <row r="1811" spans="1:2" x14ac:dyDescent="0.6">
      <c r="A1811" s="38"/>
      <c r="B1811" s="39"/>
    </row>
    <row r="1812" spans="1:2" x14ac:dyDescent="0.6">
      <c r="A1812" s="38"/>
      <c r="B1812" s="39"/>
    </row>
    <row r="1813" spans="1:2" x14ac:dyDescent="0.6">
      <c r="A1813" s="38"/>
      <c r="B1813" s="39"/>
    </row>
    <row r="1814" spans="1:2" x14ac:dyDescent="0.6">
      <c r="A1814" s="38"/>
      <c r="B1814" s="39"/>
    </row>
    <row r="1815" spans="1:2" x14ac:dyDescent="0.6">
      <c r="A1815" s="38"/>
      <c r="B1815" s="39"/>
    </row>
    <row r="1816" spans="1:2" x14ac:dyDescent="0.6">
      <c r="A1816" s="38"/>
      <c r="B1816" s="39"/>
    </row>
    <row r="1817" spans="1:2" x14ac:dyDescent="0.6">
      <c r="A1817" s="38"/>
      <c r="B1817" s="39"/>
    </row>
    <row r="1818" spans="1:2" x14ac:dyDescent="0.6">
      <c r="A1818" s="38"/>
      <c r="B1818" s="39"/>
    </row>
    <row r="1819" spans="1:2" x14ac:dyDescent="0.6">
      <c r="A1819" s="38"/>
      <c r="B1819" s="39"/>
    </row>
    <row r="1820" spans="1:2" x14ac:dyDescent="0.6">
      <c r="A1820" s="38"/>
      <c r="B1820" s="39"/>
    </row>
    <row r="1821" spans="1:2" x14ac:dyDescent="0.6">
      <c r="A1821" s="38"/>
      <c r="B1821" s="39"/>
    </row>
    <row r="1822" spans="1:2" x14ac:dyDescent="0.6">
      <c r="A1822" s="38"/>
      <c r="B1822" s="39"/>
    </row>
    <row r="1823" spans="1:2" x14ac:dyDescent="0.6">
      <c r="A1823" s="38"/>
      <c r="B1823" s="39"/>
    </row>
    <row r="1824" spans="1:2" x14ac:dyDescent="0.6">
      <c r="A1824" s="38"/>
      <c r="B1824" s="39"/>
    </row>
    <row r="1825" spans="1:2" x14ac:dyDescent="0.6">
      <c r="A1825" s="38"/>
      <c r="B1825" s="39"/>
    </row>
    <row r="1826" spans="1:2" x14ac:dyDescent="0.6">
      <c r="A1826" s="38"/>
      <c r="B1826" s="39"/>
    </row>
    <row r="1827" spans="1:2" x14ac:dyDescent="0.6">
      <c r="A1827" s="38"/>
      <c r="B1827" s="39"/>
    </row>
    <row r="1828" spans="1:2" x14ac:dyDescent="0.6">
      <c r="A1828" s="38"/>
      <c r="B1828" s="39"/>
    </row>
    <row r="1829" spans="1:2" x14ac:dyDescent="0.6">
      <c r="A1829" s="38"/>
      <c r="B1829" s="39"/>
    </row>
    <row r="1830" spans="1:2" x14ac:dyDescent="0.6">
      <c r="A1830" s="38"/>
      <c r="B1830" s="39"/>
    </row>
    <row r="1831" spans="1:2" x14ac:dyDescent="0.6">
      <c r="A1831" s="38"/>
      <c r="B1831" s="39"/>
    </row>
    <row r="1832" spans="1:2" x14ac:dyDescent="0.6">
      <c r="A1832" s="38"/>
      <c r="B1832" s="39"/>
    </row>
    <row r="1833" spans="1:2" x14ac:dyDescent="0.6">
      <c r="A1833" s="38"/>
      <c r="B1833" s="39"/>
    </row>
    <row r="1834" spans="1:2" x14ac:dyDescent="0.6">
      <c r="A1834" s="38"/>
      <c r="B1834" s="39"/>
    </row>
    <row r="1835" spans="1:2" x14ac:dyDescent="0.6">
      <c r="A1835" s="38"/>
      <c r="B1835" s="39"/>
    </row>
    <row r="1836" spans="1:2" x14ac:dyDescent="0.6">
      <c r="A1836" s="38"/>
      <c r="B1836" s="39"/>
    </row>
    <row r="1837" spans="1:2" x14ac:dyDescent="0.6">
      <c r="A1837" s="38"/>
      <c r="B1837" s="39"/>
    </row>
    <row r="1838" spans="1:2" x14ac:dyDescent="0.6">
      <c r="A1838" s="38"/>
      <c r="B1838" s="39"/>
    </row>
    <row r="1839" spans="1:2" x14ac:dyDescent="0.6">
      <c r="A1839" s="38"/>
      <c r="B1839" s="39"/>
    </row>
    <row r="1840" spans="1:2" x14ac:dyDescent="0.6">
      <c r="A1840" s="38"/>
      <c r="B1840" s="39"/>
    </row>
    <row r="1841" spans="1:2" x14ac:dyDescent="0.6">
      <c r="A1841" s="38"/>
      <c r="B1841" s="39"/>
    </row>
    <row r="1842" spans="1:2" x14ac:dyDescent="0.6">
      <c r="A1842" s="38"/>
      <c r="B1842" s="39"/>
    </row>
    <row r="1843" spans="1:2" x14ac:dyDescent="0.6">
      <c r="A1843" s="38"/>
      <c r="B1843" s="39"/>
    </row>
    <row r="1844" spans="1:2" x14ac:dyDescent="0.6">
      <c r="A1844" s="38"/>
      <c r="B1844" s="39"/>
    </row>
    <row r="1845" spans="1:2" x14ac:dyDescent="0.6">
      <c r="A1845" s="38"/>
      <c r="B1845" s="39"/>
    </row>
    <row r="1846" spans="1:2" x14ac:dyDescent="0.6">
      <c r="A1846" s="38"/>
      <c r="B1846" s="39"/>
    </row>
    <row r="1847" spans="1:2" x14ac:dyDescent="0.6">
      <c r="A1847" s="38"/>
      <c r="B1847" s="39"/>
    </row>
    <row r="1848" spans="1:2" x14ac:dyDescent="0.6">
      <c r="A1848" s="38"/>
      <c r="B1848" s="39"/>
    </row>
    <row r="1849" spans="1:2" x14ac:dyDescent="0.6">
      <c r="A1849" s="38"/>
      <c r="B1849" s="39"/>
    </row>
    <row r="1850" spans="1:2" x14ac:dyDescent="0.6">
      <c r="A1850" s="38"/>
      <c r="B1850" s="39"/>
    </row>
    <row r="1851" spans="1:2" x14ac:dyDescent="0.6">
      <c r="A1851" s="38"/>
      <c r="B1851" s="39"/>
    </row>
    <row r="1852" spans="1:2" x14ac:dyDescent="0.6">
      <c r="A1852" s="38"/>
      <c r="B1852" s="39"/>
    </row>
    <row r="1853" spans="1:2" x14ac:dyDescent="0.6">
      <c r="A1853" s="38"/>
      <c r="B1853" s="39"/>
    </row>
    <row r="1854" spans="1:2" x14ac:dyDescent="0.6">
      <c r="A1854" s="38"/>
      <c r="B1854" s="39"/>
    </row>
    <row r="1855" spans="1:2" x14ac:dyDescent="0.6">
      <c r="A1855" s="38"/>
      <c r="B1855" s="39"/>
    </row>
    <row r="1856" spans="1:2" x14ac:dyDescent="0.6">
      <c r="A1856" s="38"/>
      <c r="B1856" s="39"/>
    </row>
    <row r="1857" spans="1:2" x14ac:dyDescent="0.6">
      <c r="A1857" s="38"/>
      <c r="B1857" s="39"/>
    </row>
    <row r="1858" spans="1:2" x14ac:dyDescent="0.6">
      <c r="A1858" s="38"/>
      <c r="B1858" s="39"/>
    </row>
    <row r="1859" spans="1:2" x14ac:dyDescent="0.6">
      <c r="A1859" s="38"/>
      <c r="B1859" s="39"/>
    </row>
    <row r="1860" spans="1:2" x14ac:dyDescent="0.6">
      <c r="A1860" s="38"/>
      <c r="B1860" s="39"/>
    </row>
    <row r="1861" spans="1:2" x14ac:dyDescent="0.6">
      <c r="A1861" s="38"/>
      <c r="B1861" s="39"/>
    </row>
    <row r="1862" spans="1:2" x14ac:dyDescent="0.6">
      <c r="A1862" s="38"/>
      <c r="B1862" s="39"/>
    </row>
    <row r="1863" spans="1:2" x14ac:dyDescent="0.6">
      <c r="A1863" s="38"/>
      <c r="B1863" s="39"/>
    </row>
    <row r="1864" spans="1:2" x14ac:dyDescent="0.6">
      <c r="A1864" s="38"/>
      <c r="B1864" s="39"/>
    </row>
    <row r="1865" spans="1:2" x14ac:dyDescent="0.6">
      <c r="A1865" s="38"/>
      <c r="B1865" s="39"/>
    </row>
    <row r="1866" spans="1:2" x14ac:dyDescent="0.6">
      <c r="A1866" s="38"/>
      <c r="B1866" s="39"/>
    </row>
    <row r="1867" spans="1:2" x14ac:dyDescent="0.6">
      <c r="A1867" s="38"/>
      <c r="B1867" s="39"/>
    </row>
    <row r="1868" spans="1:2" x14ac:dyDescent="0.6">
      <c r="A1868" s="38"/>
      <c r="B1868" s="39"/>
    </row>
    <row r="1869" spans="1:2" x14ac:dyDescent="0.6">
      <c r="A1869" s="38"/>
      <c r="B1869" s="39"/>
    </row>
    <row r="1870" spans="1:2" x14ac:dyDescent="0.6">
      <c r="A1870" s="38"/>
      <c r="B1870" s="39"/>
    </row>
    <row r="1871" spans="1:2" x14ac:dyDescent="0.6">
      <c r="A1871" s="38"/>
      <c r="B1871" s="39"/>
    </row>
    <row r="1872" spans="1:2" x14ac:dyDescent="0.6">
      <c r="A1872" s="38"/>
      <c r="B1872" s="39"/>
    </row>
    <row r="1873" spans="1:2" x14ac:dyDescent="0.6">
      <c r="A1873" s="38"/>
      <c r="B1873" s="39"/>
    </row>
    <row r="1874" spans="1:2" x14ac:dyDescent="0.6">
      <c r="A1874" s="38"/>
      <c r="B1874" s="39"/>
    </row>
    <row r="1875" spans="1:2" x14ac:dyDescent="0.6">
      <c r="A1875" s="38"/>
      <c r="B1875" s="39"/>
    </row>
    <row r="1876" spans="1:2" x14ac:dyDescent="0.6">
      <c r="A1876" s="38"/>
      <c r="B1876" s="39"/>
    </row>
    <row r="1877" spans="1:2" x14ac:dyDescent="0.6">
      <c r="A1877" s="38"/>
      <c r="B1877" s="39"/>
    </row>
    <row r="1878" spans="1:2" x14ac:dyDescent="0.6">
      <c r="A1878" s="38"/>
      <c r="B1878" s="39"/>
    </row>
    <row r="1879" spans="1:2" x14ac:dyDescent="0.6">
      <c r="A1879" s="38"/>
      <c r="B1879" s="39"/>
    </row>
    <row r="1880" spans="1:2" x14ac:dyDescent="0.6">
      <c r="A1880" s="38"/>
      <c r="B1880" s="39"/>
    </row>
    <row r="1881" spans="1:2" x14ac:dyDescent="0.6">
      <c r="A1881" s="38"/>
      <c r="B1881" s="39"/>
    </row>
    <row r="1882" spans="1:2" x14ac:dyDescent="0.6">
      <c r="A1882" s="38"/>
      <c r="B1882" s="39"/>
    </row>
    <row r="1883" spans="1:2" x14ac:dyDescent="0.6">
      <c r="A1883" s="38"/>
      <c r="B1883" s="39"/>
    </row>
    <row r="1884" spans="1:2" x14ac:dyDescent="0.6">
      <c r="A1884" s="38"/>
      <c r="B1884" s="39"/>
    </row>
    <row r="1885" spans="1:2" x14ac:dyDescent="0.6">
      <c r="A1885" s="38"/>
      <c r="B1885" s="39"/>
    </row>
    <row r="1886" spans="1:2" x14ac:dyDescent="0.6">
      <c r="A1886" s="38"/>
      <c r="B1886" s="39"/>
    </row>
    <row r="1887" spans="1:2" x14ac:dyDescent="0.6">
      <c r="A1887" s="38"/>
      <c r="B1887" s="39"/>
    </row>
    <row r="1888" spans="1:2" x14ac:dyDescent="0.6">
      <c r="A1888" s="38"/>
      <c r="B1888" s="39"/>
    </row>
    <row r="1889" spans="1:2" x14ac:dyDescent="0.6">
      <c r="A1889" s="38"/>
      <c r="B1889" s="39"/>
    </row>
    <row r="1890" spans="1:2" x14ac:dyDescent="0.6">
      <c r="A1890" s="38"/>
      <c r="B1890" s="39"/>
    </row>
    <row r="1891" spans="1:2" x14ac:dyDescent="0.6">
      <c r="A1891" s="38"/>
      <c r="B1891" s="39"/>
    </row>
    <row r="1892" spans="1:2" x14ac:dyDescent="0.6">
      <c r="A1892" s="38"/>
      <c r="B1892" s="39"/>
    </row>
    <row r="1893" spans="1:2" x14ac:dyDescent="0.6">
      <c r="A1893" s="38"/>
      <c r="B1893" s="39"/>
    </row>
    <row r="1894" spans="1:2" x14ac:dyDescent="0.6">
      <c r="A1894" s="38"/>
      <c r="B1894" s="39"/>
    </row>
    <row r="1895" spans="1:2" x14ac:dyDescent="0.6">
      <c r="A1895" s="38"/>
      <c r="B1895" s="39"/>
    </row>
    <row r="1896" spans="1:2" x14ac:dyDescent="0.6">
      <c r="A1896" s="38"/>
      <c r="B1896" s="39"/>
    </row>
    <row r="1897" spans="1:2" x14ac:dyDescent="0.6">
      <c r="A1897" s="38"/>
      <c r="B1897" s="39"/>
    </row>
    <row r="1898" spans="1:2" x14ac:dyDescent="0.6">
      <c r="A1898" s="38"/>
      <c r="B1898" s="39"/>
    </row>
    <row r="1899" spans="1:2" x14ac:dyDescent="0.6">
      <c r="A1899" s="38"/>
      <c r="B1899" s="39"/>
    </row>
    <row r="1900" spans="1:2" x14ac:dyDescent="0.6">
      <c r="A1900" s="38"/>
      <c r="B1900" s="39"/>
    </row>
    <row r="1901" spans="1:2" x14ac:dyDescent="0.6">
      <c r="A1901" s="38"/>
      <c r="B1901" s="39"/>
    </row>
    <row r="1902" spans="1:2" x14ac:dyDescent="0.6">
      <c r="A1902" s="38"/>
      <c r="B1902" s="39"/>
    </row>
    <row r="1903" spans="1:2" x14ac:dyDescent="0.6">
      <c r="A1903" s="38"/>
      <c r="B1903" s="39"/>
    </row>
    <row r="1904" spans="1:2" x14ac:dyDescent="0.6">
      <c r="A1904" s="38"/>
      <c r="B1904" s="39"/>
    </row>
    <row r="1905" spans="1:2" x14ac:dyDescent="0.6">
      <c r="A1905" s="38"/>
      <c r="B1905" s="39"/>
    </row>
    <row r="1906" spans="1:2" x14ac:dyDescent="0.6">
      <c r="A1906" s="38"/>
      <c r="B1906" s="39"/>
    </row>
    <row r="1907" spans="1:2" x14ac:dyDescent="0.6">
      <c r="A1907" s="38"/>
      <c r="B1907" s="39"/>
    </row>
    <row r="1908" spans="1:2" x14ac:dyDescent="0.6">
      <c r="A1908" s="38"/>
      <c r="B1908" s="39"/>
    </row>
    <row r="1909" spans="1:2" x14ac:dyDescent="0.6">
      <c r="A1909" s="38"/>
      <c r="B1909" s="39"/>
    </row>
    <row r="1910" spans="1:2" x14ac:dyDescent="0.6">
      <c r="A1910" s="38"/>
      <c r="B1910" s="39"/>
    </row>
    <row r="1911" spans="1:2" x14ac:dyDescent="0.6">
      <c r="A1911" s="38"/>
      <c r="B1911" s="39"/>
    </row>
    <row r="1912" spans="1:2" x14ac:dyDescent="0.6">
      <c r="A1912" s="38"/>
      <c r="B1912" s="39"/>
    </row>
    <row r="1913" spans="1:2" x14ac:dyDescent="0.6">
      <c r="A1913" s="38"/>
      <c r="B1913" s="39"/>
    </row>
    <row r="1914" spans="1:2" x14ac:dyDescent="0.6">
      <c r="A1914" s="38"/>
      <c r="B1914" s="39"/>
    </row>
    <row r="1915" spans="1:2" x14ac:dyDescent="0.6">
      <c r="A1915" s="38"/>
      <c r="B1915" s="39"/>
    </row>
    <row r="1916" spans="1:2" x14ac:dyDescent="0.6">
      <c r="A1916" s="38"/>
      <c r="B1916" s="39"/>
    </row>
    <row r="1917" spans="1:2" x14ac:dyDescent="0.6">
      <c r="A1917" s="38"/>
      <c r="B1917" s="39"/>
    </row>
    <row r="1918" spans="1:2" x14ac:dyDescent="0.6">
      <c r="A1918" s="38"/>
      <c r="B1918" s="39"/>
    </row>
    <row r="1919" spans="1:2" x14ac:dyDescent="0.6">
      <c r="A1919" s="38"/>
      <c r="B1919" s="39"/>
    </row>
    <row r="1920" spans="1:2" x14ac:dyDescent="0.6">
      <c r="A1920" s="38"/>
      <c r="B1920" s="39"/>
    </row>
    <row r="1921" spans="1:2" x14ac:dyDescent="0.6">
      <c r="A1921" s="38"/>
      <c r="B1921" s="39"/>
    </row>
    <row r="1922" spans="1:2" x14ac:dyDescent="0.6">
      <c r="A1922" s="38"/>
      <c r="B1922" s="39"/>
    </row>
    <row r="1923" spans="1:2" x14ac:dyDescent="0.6">
      <c r="A1923" s="38"/>
      <c r="B1923" s="39"/>
    </row>
    <row r="1924" spans="1:2" x14ac:dyDescent="0.6">
      <c r="A1924" s="38"/>
      <c r="B1924" s="39"/>
    </row>
    <row r="1925" spans="1:2" x14ac:dyDescent="0.6">
      <c r="A1925" s="38"/>
      <c r="B1925" s="39"/>
    </row>
    <row r="1926" spans="1:2" x14ac:dyDescent="0.6">
      <c r="A1926" s="38"/>
      <c r="B1926" s="39"/>
    </row>
    <row r="1927" spans="1:2" x14ac:dyDescent="0.6">
      <c r="A1927" s="38"/>
      <c r="B1927" s="39"/>
    </row>
    <row r="1928" spans="1:2" x14ac:dyDescent="0.6">
      <c r="A1928" s="38"/>
      <c r="B1928" s="39"/>
    </row>
    <row r="1929" spans="1:2" x14ac:dyDescent="0.6">
      <c r="A1929" s="38"/>
      <c r="B1929" s="39"/>
    </row>
    <row r="1930" spans="1:2" x14ac:dyDescent="0.6">
      <c r="A1930" s="38"/>
      <c r="B1930" s="39"/>
    </row>
    <row r="1931" spans="1:2" x14ac:dyDescent="0.6">
      <c r="A1931" s="38"/>
      <c r="B1931" s="39"/>
    </row>
    <row r="1932" spans="1:2" x14ac:dyDescent="0.6">
      <c r="A1932" s="38"/>
      <c r="B1932" s="39"/>
    </row>
    <row r="1933" spans="1:2" x14ac:dyDescent="0.6">
      <c r="A1933" s="38"/>
      <c r="B1933" s="39"/>
    </row>
    <row r="1934" spans="1:2" x14ac:dyDescent="0.6">
      <c r="A1934" s="38"/>
      <c r="B1934" s="39"/>
    </row>
    <row r="1935" spans="1:2" x14ac:dyDescent="0.6">
      <c r="A1935" s="38"/>
      <c r="B1935" s="39"/>
    </row>
    <row r="1936" spans="1:2" x14ac:dyDescent="0.6">
      <c r="A1936" s="38"/>
      <c r="B1936" s="39"/>
    </row>
    <row r="1937" spans="1:2" x14ac:dyDescent="0.6">
      <c r="A1937" s="38"/>
      <c r="B1937" s="39"/>
    </row>
    <row r="1938" spans="1:2" x14ac:dyDescent="0.6">
      <c r="A1938" s="38"/>
      <c r="B1938" s="39"/>
    </row>
    <row r="1939" spans="1:2" x14ac:dyDescent="0.6">
      <c r="A1939" s="38"/>
      <c r="B1939" s="39"/>
    </row>
    <row r="1940" spans="1:2" x14ac:dyDescent="0.6">
      <c r="A1940" s="38"/>
      <c r="B1940" s="39"/>
    </row>
    <row r="1941" spans="1:2" x14ac:dyDescent="0.6">
      <c r="A1941" s="38"/>
      <c r="B1941" s="39"/>
    </row>
    <row r="1942" spans="1:2" x14ac:dyDescent="0.6">
      <c r="A1942" s="38"/>
      <c r="B1942" s="39"/>
    </row>
    <row r="1943" spans="1:2" x14ac:dyDescent="0.6">
      <c r="A1943" s="38"/>
      <c r="B1943" s="39"/>
    </row>
    <row r="1944" spans="1:2" x14ac:dyDescent="0.6">
      <c r="A1944" s="38"/>
      <c r="B1944" s="39"/>
    </row>
    <row r="1945" spans="1:2" x14ac:dyDescent="0.6">
      <c r="A1945" s="38"/>
      <c r="B1945" s="39"/>
    </row>
    <row r="1946" spans="1:2" x14ac:dyDescent="0.6">
      <c r="A1946" s="38"/>
      <c r="B1946" s="39"/>
    </row>
    <row r="1947" spans="1:2" x14ac:dyDescent="0.6">
      <c r="A1947" s="38"/>
      <c r="B1947" s="39"/>
    </row>
    <row r="1948" spans="1:2" x14ac:dyDescent="0.6">
      <c r="A1948" s="38"/>
      <c r="B1948" s="39"/>
    </row>
    <row r="1949" spans="1:2" x14ac:dyDescent="0.6">
      <c r="A1949" s="38"/>
      <c r="B1949" s="39"/>
    </row>
    <row r="1950" spans="1:2" x14ac:dyDescent="0.6">
      <c r="A1950" s="38"/>
      <c r="B1950" s="39"/>
    </row>
    <row r="1951" spans="1:2" x14ac:dyDescent="0.6">
      <c r="A1951" s="38"/>
      <c r="B1951" s="39"/>
    </row>
    <row r="1952" spans="1:2" x14ac:dyDescent="0.6">
      <c r="A1952" s="38"/>
      <c r="B1952" s="39"/>
    </row>
    <row r="1953" spans="1:2" x14ac:dyDescent="0.6">
      <c r="A1953" s="38"/>
      <c r="B1953" s="39"/>
    </row>
    <row r="1954" spans="1:2" x14ac:dyDescent="0.6">
      <c r="A1954" s="38"/>
      <c r="B1954" s="39"/>
    </row>
    <row r="1955" spans="1:2" x14ac:dyDescent="0.6">
      <c r="A1955" s="38"/>
      <c r="B1955" s="39"/>
    </row>
    <row r="1956" spans="1:2" x14ac:dyDescent="0.6">
      <c r="A1956" s="38"/>
      <c r="B1956" s="39"/>
    </row>
    <row r="1957" spans="1:2" x14ac:dyDescent="0.6">
      <c r="A1957" s="38"/>
      <c r="B1957" s="39"/>
    </row>
    <row r="1958" spans="1:2" x14ac:dyDescent="0.6">
      <c r="A1958" s="38"/>
      <c r="B1958" s="39"/>
    </row>
    <row r="1959" spans="1:2" x14ac:dyDescent="0.6">
      <c r="A1959" s="38"/>
      <c r="B1959" s="39"/>
    </row>
    <row r="1960" spans="1:2" x14ac:dyDescent="0.6">
      <c r="A1960" s="38"/>
      <c r="B1960" s="39"/>
    </row>
    <row r="1961" spans="1:2" x14ac:dyDescent="0.6">
      <c r="A1961" s="38"/>
      <c r="B1961" s="39"/>
    </row>
    <row r="1962" spans="1:2" x14ac:dyDescent="0.6">
      <c r="A1962" s="38"/>
      <c r="B1962" s="39"/>
    </row>
    <row r="1963" spans="1:2" x14ac:dyDescent="0.6">
      <c r="A1963" s="38"/>
      <c r="B1963" s="39"/>
    </row>
    <row r="1964" spans="1:2" x14ac:dyDescent="0.6">
      <c r="A1964" s="38"/>
      <c r="B1964" s="39"/>
    </row>
    <row r="1965" spans="1:2" x14ac:dyDescent="0.6">
      <c r="A1965" s="38"/>
      <c r="B1965" s="39"/>
    </row>
    <row r="1966" spans="1:2" x14ac:dyDescent="0.6">
      <c r="A1966" s="38"/>
      <c r="B1966" s="39"/>
    </row>
    <row r="1967" spans="1:2" x14ac:dyDescent="0.6">
      <c r="A1967" s="38"/>
      <c r="B1967" s="39"/>
    </row>
    <row r="1968" spans="1:2" x14ac:dyDescent="0.6">
      <c r="A1968" s="38"/>
      <c r="B1968" s="39"/>
    </row>
    <row r="1969" spans="1:2" x14ac:dyDescent="0.6">
      <c r="A1969" s="38"/>
      <c r="B1969" s="39"/>
    </row>
    <row r="1970" spans="1:2" x14ac:dyDescent="0.6">
      <c r="A1970" s="38"/>
      <c r="B1970" s="39"/>
    </row>
    <row r="1971" spans="1:2" x14ac:dyDescent="0.6">
      <c r="A1971" s="38"/>
      <c r="B1971" s="39"/>
    </row>
    <row r="1972" spans="1:2" x14ac:dyDescent="0.6">
      <c r="A1972" s="38"/>
      <c r="B1972" s="39"/>
    </row>
    <row r="1973" spans="1:2" x14ac:dyDescent="0.6">
      <c r="A1973" s="38"/>
      <c r="B1973" s="39"/>
    </row>
    <row r="1974" spans="1:2" x14ac:dyDescent="0.6">
      <c r="A1974" s="38"/>
      <c r="B1974" s="39"/>
    </row>
    <row r="1975" spans="1:2" x14ac:dyDescent="0.6">
      <c r="A1975" s="38"/>
      <c r="B1975" s="39"/>
    </row>
    <row r="1976" spans="1:2" x14ac:dyDescent="0.6">
      <c r="A1976" s="38"/>
      <c r="B1976" s="39"/>
    </row>
    <row r="1977" spans="1:2" x14ac:dyDescent="0.6">
      <c r="A1977" s="38"/>
      <c r="B1977" s="39"/>
    </row>
    <row r="1978" spans="1:2" x14ac:dyDescent="0.6">
      <c r="A1978" s="38"/>
      <c r="B1978" s="39"/>
    </row>
    <row r="1979" spans="1:2" x14ac:dyDescent="0.6">
      <c r="A1979" s="38"/>
      <c r="B1979" s="39"/>
    </row>
    <row r="1980" spans="1:2" x14ac:dyDescent="0.6">
      <c r="A1980" s="38"/>
      <c r="B1980" s="39"/>
    </row>
    <row r="1981" spans="1:2" x14ac:dyDescent="0.6">
      <c r="A1981" s="38"/>
      <c r="B1981" s="39"/>
    </row>
    <row r="1982" spans="1:2" x14ac:dyDescent="0.6">
      <c r="A1982" s="38"/>
      <c r="B1982" s="39"/>
    </row>
    <row r="1983" spans="1:2" x14ac:dyDescent="0.6">
      <c r="A1983" s="38"/>
      <c r="B1983" s="39"/>
    </row>
    <row r="1984" spans="1:2" x14ac:dyDescent="0.6">
      <c r="A1984" s="38"/>
      <c r="B1984" s="39"/>
    </row>
    <row r="1985" spans="1:2" x14ac:dyDescent="0.6">
      <c r="A1985" s="38"/>
      <c r="B1985" s="39"/>
    </row>
    <row r="1986" spans="1:2" x14ac:dyDescent="0.6">
      <c r="A1986" s="38"/>
      <c r="B1986" s="39"/>
    </row>
    <row r="1987" spans="1:2" x14ac:dyDescent="0.6">
      <c r="A1987" s="38"/>
      <c r="B1987" s="39"/>
    </row>
    <row r="1988" spans="1:2" x14ac:dyDescent="0.6">
      <c r="A1988" s="38"/>
      <c r="B1988" s="39"/>
    </row>
    <row r="1989" spans="1:2" x14ac:dyDescent="0.6">
      <c r="A1989" s="38"/>
      <c r="B1989" s="39"/>
    </row>
    <row r="1990" spans="1:2" x14ac:dyDescent="0.6">
      <c r="A1990" s="38"/>
      <c r="B1990" s="39"/>
    </row>
    <row r="1991" spans="1:2" x14ac:dyDescent="0.6">
      <c r="A1991" s="38"/>
      <c r="B1991" s="39"/>
    </row>
    <row r="1992" spans="1:2" x14ac:dyDescent="0.6">
      <c r="A1992" s="38"/>
      <c r="B1992" s="39"/>
    </row>
    <row r="1993" spans="1:2" x14ac:dyDescent="0.6">
      <c r="A1993" s="38"/>
      <c r="B1993" s="39"/>
    </row>
    <row r="1994" spans="1:2" x14ac:dyDescent="0.6">
      <c r="A1994" s="38"/>
      <c r="B1994" s="39"/>
    </row>
    <row r="1995" spans="1:2" x14ac:dyDescent="0.6">
      <c r="A1995" s="38"/>
      <c r="B1995" s="39"/>
    </row>
    <row r="1996" spans="1:2" x14ac:dyDescent="0.6">
      <c r="A1996" s="38"/>
      <c r="B1996" s="39"/>
    </row>
    <row r="1997" spans="1:2" x14ac:dyDescent="0.6">
      <c r="A1997" s="38"/>
      <c r="B1997" s="39"/>
    </row>
    <row r="1998" spans="1:2" x14ac:dyDescent="0.6">
      <c r="A1998" s="38"/>
      <c r="B1998" s="39"/>
    </row>
    <row r="1999" spans="1:2" x14ac:dyDescent="0.6">
      <c r="A1999" s="38"/>
      <c r="B1999" s="39"/>
    </row>
    <row r="2000" spans="1:2" x14ac:dyDescent="0.6">
      <c r="A2000" s="38"/>
      <c r="B2000" s="39"/>
    </row>
    <row r="2001" spans="1:2" x14ac:dyDescent="0.6">
      <c r="A2001" s="38"/>
      <c r="B2001" s="39"/>
    </row>
    <row r="2002" spans="1:2" x14ac:dyDescent="0.6">
      <c r="A2002" s="38"/>
      <c r="B2002" s="39"/>
    </row>
    <row r="2003" spans="1:2" x14ac:dyDescent="0.6">
      <c r="A2003" s="38"/>
      <c r="B2003" s="39"/>
    </row>
    <row r="2004" spans="1:2" x14ac:dyDescent="0.6">
      <c r="A2004" s="38"/>
      <c r="B2004" s="39"/>
    </row>
    <row r="2005" spans="1:2" x14ac:dyDescent="0.6">
      <c r="A2005" s="38"/>
      <c r="B2005" s="39"/>
    </row>
    <row r="2006" spans="1:2" x14ac:dyDescent="0.6">
      <c r="A2006" s="38"/>
      <c r="B2006" s="39"/>
    </row>
    <row r="2007" spans="1:2" x14ac:dyDescent="0.6">
      <c r="A2007" s="38"/>
      <c r="B2007" s="39"/>
    </row>
    <row r="2008" spans="1:2" x14ac:dyDescent="0.6">
      <c r="A2008" s="38"/>
      <c r="B2008" s="39"/>
    </row>
    <row r="2009" spans="1:2" x14ac:dyDescent="0.6">
      <c r="A2009" s="38"/>
      <c r="B2009" s="39"/>
    </row>
    <row r="2010" spans="1:2" x14ac:dyDescent="0.6">
      <c r="A2010" s="38"/>
      <c r="B2010" s="39"/>
    </row>
    <row r="2011" spans="1:2" x14ac:dyDescent="0.6">
      <c r="A2011" s="38"/>
      <c r="B2011" s="39"/>
    </row>
    <row r="2012" spans="1:2" x14ac:dyDescent="0.6">
      <c r="A2012" s="38"/>
      <c r="B2012" s="39"/>
    </row>
    <row r="2013" spans="1:2" x14ac:dyDescent="0.6">
      <c r="A2013" s="38"/>
      <c r="B2013" s="39"/>
    </row>
    <row r="2014" spans="1:2" x14ac:dyDescent="0.6">
      <c r="A2014" s="38"/>
      <c r="B2014" s="39"/>
    </row>
    <row r="2015" spans="1:2" x14ac:dyDescent="0.6">
      <c r="A2015" s="38"/>
      <c r="B2015" s="39"/>
    </row>
    <row r="2016" spans="1:2" x14ac:dyDescent="0.6">
      <c r="A2016" s="38"/>
      <c r="B2016" s="39"/>
    </row>
    <row r="2017" spans="1:2" x14ac:dyDescent="0.6">
      <c r="A2017" s="38"/>
      <c r="B2017" s="39"/>
    </row>
    <row r="2018" spans="1:2" x14ac:dyDescent="0.6">
      <c r="A2018" s="38"/>
      <c r="B2018" s="39"/>
    </row>
    <row r="2019" spans="1:2" x14ac:dyDescent="0.6">
      <c r="A2019" s="38"/>
      <c r="B2019" s="39"/>
    </row>
    <row r="2020" spans="1:2" x14ac:dyDescent="0.6">
      <c r="A2020" s="38"/>
      <c r="B2020" s="39"/>
    </row>
    <row r="2021" spans="1:2" x14ac:dyDescent="0.6">
      <c r="A2021" s="38"/>
      <c r="B2021" s="39"/>
    </row>
    <row r="2022" spans="1:2" x14ac:dyDescent="0.6">
      <c r="A2022" s="38"/>
      <c r="B2022" s="39"/>
    </row>
    <row r="2023" spans="1:2" x14ac:dyDescent="0.6">
      <c r="A2023" s="38"/>
      <c r="B2023" s="39"/>
    </row>
    <row r="2024" spans="1:2" x14ac:dyDescent="0.6">
      <c r="A2024" s="38"/>
      <c r="B2024" s="39"/>
    </row>
    <row r="2025" spans="1:2" x14ac:dyDescent="0.6">
      <c r="A2025" s="38"/>
      <c r="B2025" s="39"/>
    </row>
    <row r="2026" spans="1:2" x14ac:dyDescent="0.6">
      <c r="A2026" s="38"/>
      <c r="B2026" s="39"/>
    </row>
    <row r="2027" spans="1:2" x14ac:dyDescent="0.6">
      <c r="A2027" s="38"/>
      <c r="B2027" s="39"/>
    </row>
    <row r="2028" spans="1:2" x14ac:dyDescent="0.6">
      <c r="A2028" s="38"/>
      <c r="B2028" s="39"/>
    </row>
    <row r="2029" spans="1:2" x14ac:dyDescent="0.6">
      <c r="A2029" s="38"/>
      <c r="B2029" s="39"/>
    </row>
    <row r="2030" spans="1:2" x14ac:dyDescent="0.6">
      <c r="A2030" s="38"/>
      <c r="B2030" s="39"/>
    </row>
    <row r="2031" spans="1:2" x14ac:dyDescent="0.6">
      <c r="A2031" s="38"/>
      <c r="B2031" s="39"/>
    </row>
    <row r="2032" spans="1:2" x14ac:dyDescent="0.6">
      <c r="A2032" s="38"/>
      <c r="B2032" s="39"/>
    </row>
    <row r="2033" spans="1:2" x14ac:dyDescent="0.6">
      <c r="A2033" s="38"/>
      <c r="B2033" s="39"/>
    </row>
    <row r="2034" spans="1:2" x14ac:dyDescent="0.6">
      <c r="A2034" s="38"/>
      <c r="B2034" s="39"/>
    </row>
    <row r="2035" spans="1:2" x14ac:dyDescent="0.6">
      <c r="A2035" s="38"/>
      <c r="B2035" s="39"/>
    </row>
    <row r="2036" spans="1:2" x14ac:dyDescent="0.6">
      <c r="A2036" s="38"/>
      <c r="B2036" s="39"/>
    </row>
    <row r="2037" spans="1:2" x14ac:dyDescent="0.6">
      <c r="A2037" s="38"/>
      <c r="B2037" s="39"/>
    </row>
    <row r="2038" spans="1:2" x14ac:dyDescent="0.6">
      <c r="A2038" s="38"/>
      <c r="B2038" s="39"/>
    </row>
    <row r="2039" spans="1:2" x14ac:dyDescent="0.6">
      <c r="A2039" s="38"/>
      <c r="B2039" s="39"/>
    </row>
    <row r="2040" spans="1:2" x14ac:dyDescent="0.6">
      <c r="A2040" s="38"/>
      <c r="B2040" s="39"/>
    </row>
    <row r="2041" spans="1:2" x14ac:dyDescent="0.6">
      <c r="A2041" s="38"/>
      <c r="B2041" s="39"/>
    </row>
    <row r="2042" spans="1:2" x14ac:dyDescent="0.6">
      <c r="A2042" s="38"/>
      <c r="B2042" s="39"/>
    </row>
    <row r="2043" spans="1:2" x14ac:dyDescent="0.6">
      <c r="A2043" s="38"/>
      <c r="B2043" s="39"/>
    </row>
    <row r="2044" spans="1:2" x14ac:dyDescent="0.6">
      <c r="A2044" s="38"/>
      <c r="B2044" s="39"/>
    </row>
    <row r="2045" spans="1:2" x14ac:dyDescent="0.6">
      <c r="A2045" s="38"/>
      <c r="B2045" s="39"/>
    </row>
    <row r="2046" spans="1:2" x14ac:dyDescent="0.6">
      <c r="A2046" s="38"/>
      <c r="B2046" s="39"/>
    </row>
    <row r="2047" spans="1:2" x14ac:dyDescent="0.6">
      <c r="A2047" s="38"/>
      <c r="B2047" s="39"/>
    </row>
    <row r="2048" spans="1:2" x14ac:dyDescent="0.6">
      <c r="A2048" s="38"/>
      <c r="B2048" s="39"/>
    </row>
    <row r="2049" spans="1:2" x14ac:dyDescent="0.6">
      <c r="A2049" s="38"/>
      <c r="B2049" s="39"/>
    </row>
    <row r="2050" spans="1:2" x14ac:dyDescent="0.6">
      <c r="A2050" s="38"/>
      <c r="B2050" s="39"/>
    </row>
    <row r="2051" spans="1:2" x14ac:dyDescent="0.6">
      <c r="A2051" s="38"/>
      <c r="B2051" s="39"/>
    </row>
    <row r="2052" spans="1:2" x14ac:dyDescent="0.6">
      <c r="A2052" s="38"/>
      <c r="B2052" s="39"/>
    </row>
    <row r="2053" spans="1:2" x14ac:dyDescent="0.6">
      <c r="A2053" s="38"/>
      <c r="B2053" s="39"/>
    </row>
    <row r="2054" spans="1:2" x14ac:dyDescent="0.6">
      <c r="A2054" s="38"/>
      <c r="B2054" s="39"/>
    </row>
    <row r="2055" spans="1:2" x14ac:dyDescent="0.6">
      <c r="A2055" s="38"/>
      <c r="B2055" s="39"/>
    </row>
    <row r="2056" spans="1:2" x14ac:dyDescent="0.6">
      <c r="A2056" s="38"/>
      <c r="B2056" s="39"/>
    </row>
    <row r="2057" spans="1:2" x14ac:dyDescent="0.6">
      <c r="A2057" s="38"/>
      <c r="B2057" s="39"/>
    </row>
    <row r="2058" spans="1:2" x14ac:dyDescent="0.6">
      <c r="A2058" s="38"/>
      <c r="B2058" s="39"/>
    </row>
    <row r="2059" spans="1:2" x14ac:dyDescent="0.6">
      <c r="A2059" s="38"/>
      <c r="B2059" s="39"/>
    </row>
    <row r="2060" spans="1:2" x14ac:dyDescent="0.6">
      <c r="A2060" s="38"/>
      <c r="B2060" s="39"/>
    </row>
    <row r="2061" spans="1:2" x14ac:dyDescent="0.6">
      <c r="A2061" s="38"/>
      <c r="B2061" s="39"/>
    </row>
    <row r="2062" spans="1:2" x14ac:dyDescent="0.6">
      <c r="A2062" s="38"/>
      <c r="B2062" s="39"/>
    </row>
    <row r="2063" spans="1:2" x14ac:dyDescent="0.6">
      <c r="A2063" s="38"/>
      <c r="B2063" s="39"/>
    </row>
    <row r="2064" spans="1:2" x14ac:dyDescent="0.6">
      <c r="A2064" s="38"/>
      <c r="B2064" s="39"/>
    </row>
    <row r="2065" spans="1:2" x14ac:dyDescent="0.6">
      <c r="A2065" s="38"/>
      <c r="B2065" s="39"/>
    </row>
    <row r="2066" spans="1:2" x14ac:dyDescent="0.6">
      <c r="A2066" s="38"/>
      <c r="B2066" s="39"/>
    </row>
    <row r="2067" spans="1:2" x14ac:dyDescent="0.6">
      <c r="A2067" s="38"/>
      <c r="B2067" s="39"/>
    </row>
    <row r="2068" spans="1:2" x14ac:dyDescent="0.6">
      <c r="A2068" s="38"/>
      <c r="B2068" s="39"/>
    </row>
    <row r="2069" spans="1:2" x14ac:dyDescent="0.6">
      <c r="A2069" s="38"/>
      <c r="B2069" s="39"/>
    </row>
    <row r="2070" spans="1:2" x14ac:dyDescent="0.6">
      <c r="A2070" s="38"/>
      <c r="B2070" s="39"/>
    </row>
    <row r="2071" spans="1:2" x14ac:dyDescent="0.6">
      <c r="A2071" s="38"/>
      <c r="B2071" s="39"/>
    </row>
    <row r="2072" spans="1:2" x14ac:dyDescent="0.6">
      <c r="A2072" s="38"/>
      <c r="B2072" s="39"/>
    </row>
    <row r="2073" spans="1:2" x14ac:dyDescent="0.6">
      <c r="A2073" s="38"/>
      <c r="B2073" s="39"/>
    </row>
    <row r="2074" spans="1:2" x14ac:dyDescent="0.6">
      <c r="A2074" s="38"/>
      <c r="B2074" s="39"/>
    </row>
    <row r="2075" spans="1:2" x14ac:dyDescent="0.6">
      <c r="A2075" s="38"/>
      <c r="B2075" s="39"/>
    </row>
    <row r="2076" spans="1:2" x14ac:dyDescent="0.6">
      <c r="A2076" s="38"/>
      <c r="B2076" s="39"/>
    </row>
    <row r="2077" spans="1:2" x14ac:dyDescent="0.6">
      <c r="A2077" s="38"/>
      <c r="B2077" s="39"/>
    </row>
    <row r="2078" spans="1:2" x14ac:dyDescent="0.6">
      <c r="A2078" s="38"/>
      <c r="B2078" s="39"/>
    </row>
    <row r="2079" spans="1:2" x14ac:dyDescent="0.6">
      <c r="A2079" s="38"/>
      <c r="B2079" s="39"/>
    </row>
    <row r="2080" spans="1:2" x14ac:dyDescent="0.6">
      <c r="A2080" s="38"/>
      <c r="B2080" s="39"/>
    </row>
    <row r="2081" spans="1:2" x14ac:dyDescent="0.6">
      <c r="A2081" s="38"/>
      <c r="B2081" s="39"/>
    </row>
    <row r="2082" spans="1:2" x14ac:dyDescent="0.6">
      <c r="A2082" s="38"/>
      <c r="B2082" s="39"/>
    </row>
    <row r="2083" spans="1:2" x14ac:dyDescent="0.6">
      <c r="A2083" s="38"/>
      <c r="B2083" s="39"/>
    </row>
    <row r="2084" spans="1:2" x14ac:dyDescent="0.6">
      <c r="A2084" s="38"/>
      <c r="B2084" s="39"/>
    </row>
    <row r="2085" spans="1:2" x14ac:dyDescent="0.6">
      <c r="A2085" s="38"/>
      <c r="B2085" s="39"/>
    </row>
    <row r="2086" spans="1:2" x14ac:dyDescent="0.6">
      <c r="A2086" s="38"/>
      <c r="B2086" s="39"/>
    </row>
    <row r="2087" spans="1:2" x14ac:dyDescent="0.6">
      <c r="A2087" s="38"/>
      <c r="B2087" s="39"/>
    </row>
    <row r="2088" spans="1:2" x14ac:dyDescent="0.6">
      <c r="A2088" s="38"/>
      <c r="B2088" s="39"/>
    </row>
    <row r="2089" spans="1:2" x14ac:dyDescent="0.6">
      <c r="A2089" s="38"/>
      <c r="B2089" s="39"/>
    </row>
    <row r="2090" spans="1:2" x14ac:dyDescent="0.6">
      <c r="A2090" s="38"/>
      <c r="B2090" s="39"/>
    </row>
    <row r="2091" spans="1:2" x14ac:dyDescent="0.6">
      <c r="A2091" s="38"/>
      <c r="B2091" s="39"/>
    </row>
    <row r="2092" spans="1:2" x14ac:dyDescent="0.6">
      <c r="A2092" s="38"/>
      <c r="B2092" s="39"/>
    </row>
    <row r="2093" spans="1:2" x14ac:dyDescent="0.6">
      <c r="A2093" s="38"/>
      <c r="B2093" s="39"/>
    </row>
    <row r="2094" spans="1:2" x14ac:dyDescent="0.6">
      <c r="A2094" s="38"/>
      <c r="B2094" s="39"/>
    </row>
    <row r="2095" spans="1:2" x14ac:dyDescent="0.6">
      <c r="A2095" s="38"/>
      <c r="B2095" s="39"/>
    </row>
    <row r="2096" spans="1:2" x14ac:dyDescent="0.6">
      <c r="A2096" s="38"/>
      <c r="B2096" s="39"/>
    </row>
    <row r="2097" spans="1:2" x14ac:dyDescent="0.6">
      <c r="A2097" s="38"/>
      <c r="B2097" s="39"/>
    </row>
    <row r="2098" spans="1:2" x14ac:dyDescent="0.6">
      <c r="A2098" s="38"/>
      <c r="B2098" s="39"/>
    </row>
    <row r="2099" spans="1:2" x14ac:dyDescent="0.6">
      <c r="A2099" s="38"/>
      <c r="B2099" s="39"/>
    </row>
    <row r="2100" spans="1:2" x14ac:dyDescent="0.6">
      <c r="A2100" s="38"/>
      <c r="B2100" s="39"/>
    </row>
    <row r="2101" spans="1:2" x14ac:dyDescent="0.6">
      <c r="A2101" s="38"/>
      <c r="B2101" s="39"/>
    </row>
    <row r="2102" spans="1:2" x14ac:dyDescent="0.6">
      <c r="A2102" s="38"/>
      <c r="B2102" s="39"/>
    </row>
    <row r="2103" spans="1:2" x14ac:dyDescent="0.6">
      <c r="A2103" s="38"/>
      <c r="B2103" s="39"/>
    </row>
    <row r="2104" spans="1:2" x14ac:dyDescent="0.6">
      <c r="A2104" s="38"/>
      <c r="B2104" s="39"/>
    </row>
    <row r="2105" spans="1:2" x14ac:dyDescent="0.6">
      <c r="A2105" s="38"/>
      <c r="B2105" s="39"/>
    </row>
    <row r="2106" spans="1:2" x14ac:dyDescent="0.6">
      <c r="A2106" s="38"/>
      <c r="B2106" s="39"/>
    </row>
    <row r="2107" spans="1:2" x14ac:dyDescent="0.6">
      <c r="A2107" s="38"/>
      <c r="B2107" s="39"/>
    </row>
    <row r="2108" spans="1:2" x14ac:dyDescent="0.6">
      <c r="A2108" s="38"/>
      <c r="B2108" s="39"/>
    </row>
    <row r="2109" spans="1:2" x14ac:dyDescent="0.6">
      <c r="A2109" s="38"/>
      <c r="B2109" s="39"/>
    </row>
    <row r="2110" spans="1:2" x14ac:dyDescent="0.6">
      <c r="A2110" s="38"/>
      <c r="B2110" s="39"/>
    </row>
    <row r="2111" spans="1:2" x14ac:dyDescent="0.6">
      <c r="A2111" s="38"/>
      <c r="B2111" s="39"/>
    </row>
    <row r="2112" spans="1:2" x14ac:dyDescent="0.6">
      <c r="A2112" s="38"/>
      <c r="B2112" s="39"/>
    </row>
    <row r="2113" spans="1:2" x14ac:dyDescent="0.6">
      <c r="A2113" s="38"/>
      <c r="B2113" s="39"/>
    </row>
    <row r="2114" spans="1:2" x14ac:dyDescent="0.6">
      <c r="A2114" s="38"/>
      <c r="B2114" s="39"/>
    </row>
    <row r="2115" spans="1:2" x14ac:dyDescent="0.6">
      <c r="A2115" s="38"/>
      <c r="B2115" s="39"/>
    </row>
    <row r="2116" spans="1:2" x14ac:dyDescent="0.6">
      <c r="A2116" s="38"/>
      <c r="B2116" s="39"/>
    </row>
    <row r="2117" spans="1:2" x14ac:dyDescent="0.6">
      <c r="A2117" s="38"/>
      <c r="B2117" s="39"/>
    </row>
    <row r="2118" spans="1:2" x14ac:dyDescent="0.6">
      <c r="A2118" s="38"/>
      <c r="B2118" s="39"/>
    </row>
    <row r="2119" spans="1:2" x14ac:dyDescent="0.6">
      <c r="A2119" s="38"/>
      <c r="B2119" s="39"/>
    </row>
    <row r="2120" spans="1:2" x14ac:dyDescent="0.6">
      <c r="A2120" s="38"/>
      <c r="B2120" s="39"/>
    </row>
    <row r="2121" spans="1:2" x14ac:dyDescent="0.6">
      <c r="A2121" s="38"/>
      <c r="B2121" s="39"/>
    </row>
    <row r="2122" spans="1:2" x14ac:dyDescent="0.6">
      <c r="A2122" s="38"/>
      <c r="B2122" s="39"/>
    </row>
    <row r="2123" spans="1:2" x14ac:dyDescent="0.6">
      <c r="A2123" s="38"/>
      <c r="B2123" s="39"/>
    </row>
    <row r="2124" spans="1:2" x14ac:dyDescent="0.6">
      <c r="A2124" s="38"/>
      <c r="B2124" s="39"/>
    </row>
    <row r="2125" spans="1:2" x14ac:dyDescent="0.6">
      <c r="A2125" s="38"/>
      <c r="B2125" s="39"/>
    </row>
    <row r="2126" spans="1:2" x14ac:dyDescent="0.6">
      <c r="A2126" s="38"/>
      <c r="B2126" s="39"/>
    </row>
    <row r="2127" spans="1:2" x14ac:dyDescent="0.6">
      <c r="A2127" s="38"/>
      <c r="B2127" s="39"/>
    </row>
    <row r="2128" spans="1:2" x14ac:dyDescent="0.6">
      <c r="A2128" s="38"/>
      <c r="B2128" s="39"/>
    </row>
    <row r="2129" spans="1:2" x14ac:dyDescent="0.6">
      <c r="A2129" s="38"/>
      <c r="B2129" s="39"/>
    </row>
    <row r="2130" spans="1:2" x14ac:dyDescent="0.6">
      <c r="A2130" s="38"/>
      <c r="B2130" s="39"/>
    </row>
    <row r="2131" spans="1:2" x14ac:dyDescent="0.6">
      <c r="A2131" s="38"/>
      <c r="B2131" s="39"/>
    </row>
    <row r="2132" spans="1:2" x14ac:dyDescent="0.6">
      <c r="A2132" s="38"/>
      <c r="B2132" s="39"/>
    </row>
    <row r="2133" spans="1:2" x14ac:dyDescent="0.6">
      <c r="A2133" s="38"/>
      <c r="B2133" s="39"/>
    </row>
    <row r="2134" spans="1:2" x14ac:dyDescent="0.6">
      <c r="A2134" s="38"/>
      <c r="B2134" s="39"/>
    </row>
    <row r="2135" spans="1:2" x14ac:dyDescent="0.6">
      <c r="A2135" s="38"/>
      <c r="B2135" s="39"/>
    </row>
    <row r="2136" spans="1:2" x14ac:dyDescent="0.6">
      <c r="A2136" s="38"/>
      <c r="B2136" s="39"/>
    </row>
    <row r="2137" spans="1:2" x14ac:dyDescent="0.6">
      <c r="A2137" s="38"/>
      <c r="B2137" s="39"/>
    </row>
    <row r="2138" spans="1:2" x14ac:dyDescent="0.6">
      <c r="A2138" s="38"/>
      <c r="B2138" s="39"/>
    </row>
    <row r="2139" spans="1:2" x14ac:dyDescent="0.6">
      <c r="A2139" s="38"/>
      <c r="B2139" s="39"/>
    </row>
    <row r="2140" spans="1:2" x14ac:dyDescent="0.6">
      <c r="A2140" s="38"/>
      <c r="B2140" s="39"/>
    </row>
    <row r="2141" spans="1:2" x14ac:dyDescent="0.6">
      <c r="A2141" s="38"/>
      <c r="B2141" s="39"/>
    </row>
    <row r="2142" spans="1:2" x14ac:dyDescent="0.6">
      <c r="A2142" s="38"/>
      <c r="B2142" s="39"/>
    </row>
    <row r="2143" spans="1:2" x14ac:dyDescent="0.6">
      <c r="A2143" s="38"/>
      <c r="B2143" s="39"/>
    </row>
    <row r="2144" spans="1:2" x14ac:dyDescent="0.6">
      <c r="A2144" s="38"/>
      <c r="B2144" s="39"/>
    </row>
    <row r="2145" spans="1:2" x14ac:dyDescent="0.6">
      <c r="A2145" s="38"/>
      <c r="B2145" s="39"/>
    </row>
    <row r="2146" spans="1:2" x14ac:dyDescent="0.6">
      <c r="A2146" s="38"/>
      <c r="B2146" s="39"/>
    </row>
    <row r="2147" spans="1:2" x14ac:dyDescent="0.6">
      <c r="A2147" s="38"/>
      <c r="B2147" s="39"/>
    </row>
    <row r="2148" spans="1:2" x14ac:dyDescent="0.6">
      <c r="A2148" s="38"/>
      <c r="B2148" s="39"/>
    </row>
    <row r="2149" spans="1:2" x14ac:dyDescent="0.6">
      <c r="A2149" s="38"/>
      <c r="B2149" s="39"/>
    </row>
    <row r="2150" spans="1:2" x14ac:dyDescent="0.6">
      <c r="A2150" s="38"/>
      <c r="B2150" s="39"/>
    </row>
    <row r="2151" spans="1:2" x14ac:dyDescent="0.6">
      <c r="A2151" s="38"/>
      <c r="B2151" s="39"/>
    </row>
    <row r="2152" spans="1:2" x14ac:dyDescent="0.6">
      <c r="A2152" s="38"/>
      <c r="B2152" s="39"/>
    </row>
    <row r="2153" spans="1:2" x14ac:dyDescent="0.6">
      <c r="A2153" s="38"/>
      <c r="B2153" s="39"/>
    </row>
    <row r="2154" spans="1:2" x14ac:dyDescent="0.6">
      <c r="A2154" s="38"/>
      <c r="B2154" s="39"/>
    </row>
    <row r="2155" spans="1:2" x14ac:dyDescent="0.6">
      <c r="A2155" s="38"/>
      <c r="B2155" s="39"/>
    </row>
    <row r="2156" spans="1:2" x14ac:dyDescent="0.6">
      <c r="A2156" s="38"/>
      <c r="B2156" s="39"/>
    </row>
    <row r="2157" spans="1:2" x14ac:dyDescent="0.6">
      <c r="A2157" s="38"/>
      <c r="B2157" s="39"/>
    </row>
    <row r="2158" spans="1:2" x14ac:dyDescent="0.6">
      <c r="A2158" s="38"/>
      <c r="B2158" s="39"/>
    </row>
    <row r="2159" spans="1:2" x14ac:dyDescent="0.6">
      <c r="A2159" s="38"/>
      <c r="B2159" s="39"/>
    </row>
    <row r="2160" spans="1:2" x14ac:dyDescent="0.6">
      <c r="A2160" s="38"/>
      <c r="B2160" s="39"/>
    </row>
    <row r="2161" spans="1:2" x14ac:dyDescent="0.6">
      <c r="A2161" s="38"/>
      <c r="B2161" s="39"/>
    </row>
    <row r="2162" spans="1:2" x14ac:dyDescent="0.6">
      <c r="A2162" s="38"/>
      <c r="B2162" s="39"/>
    </row>
    <row r="2163" spans="1:2" x14ac:dyDescent="0.6">
      <c r="A2163" s="38"/>
      <c r="B2163" s="39"/>
    </row>
    <row r="2164" spans="1:2" x14ac:dyDescent="0.6">
      <c r="A2164" s="38"/>
      <c r="B2164" s="39"/>
    </row>
    <row r="2165" spans="1:2" x14ac:dyDescent="0.6">
      <c r="A2165" s="38"/>
      <c r="B2165" s="39"/>
    </row>
    <row r="2166" spans="1:2" x14ac:dyDescent="0.6">
      <c r="A2166" s="38"/>
      <c r="B2166" s="39"/>
    </row>
    <row r="2167" spans="1:2" x14ac:dyDescent="0.6">
      <c r="A2167" s="38"/>
      <c r="B2167" s="39"/>
    </row>
    <row r="2168" spans="1:2" x14ac:dyDescent="0.6">
      <c r="A2168" s="38"/>
      <c r="B2168" s="39"/>
    </row>
    <row r="2169" spans="1:2" x14ac:dyDescent="0.6">
      <c r="A2169" s="38"/>
      <c r="B2169" s="39"/>
    </row>
    <row r="2170" spans="1:2" x14ac:dyDescent="0.6">
      <c r="A2170" s="38"/>
      <c r="B2170" s="39"/>
    </row>
    <row r="2171" spans="1:2" x14ac:dyDescent="0.6">
      <c r="A2171" s="38"/>
      <c r="B2171" s="39"/>
    </row>
    <row r="2172" spans="1:2" x14ac:dyDescent="0.6">
      <c r="A2172" s="38"/>
      <c r="B2172" s="39"/>
    </row>
    <row r="2173" spans="1:2" x14ac:dyDescent="0.6">
      <c r="A2173" s="38"/>
      <c r="B2173" s="39"/>
    </row>
    <row r="2174" spans="1:2" x14ac:dyDescent="0.6">
      <c r="A2174" s="38"/>
      <c r="B2174" s="39"/>
    </row>
    <row r="2175" spans="1:2" x14ac:dyDescent="0.6">
      <c r="A2175" s="38"/>
      <c r="B2175" s="39"/>
    </row>
    <row r="2176" spans="1:2" x14ac:dyDescent="0.6">
      <c r="A2176" s="38"/>
      <c r="B2176" s="39"/>
    </row>
    <row r="2177" spans="1:2" x14ac:dyDescent="0.6">
      <c r="A2177" s="38"/>
      <c r="B2177" s="39"/>
    </row>
    <row r="2178" spans="1:2" x14ac:dyDescent="0.6">
      <c r="A2178" s="38"/>
      <c r="B2178" s="39"/>
    </row>
    <row r="2179" spans="1:2" x14ac:dyDescent="0.6">
      <c r="A2179" s="38"/>
      <c r="B2179" s="39"/>
    </row>
    <row r="2180" spans="1:2" x14ac:dyDescent="0.6">
      <c r="A2180" s="38"/>
      <c r="B2180" s="39"/>
    </row>
    <row r="2181" spans="1:2" x14ac:dyDescent="0.6">
      <c r="A2181" s="38"/>
      <c r="B2181" s="39"/>
    </row>
    <row r="2182" spans="1:2" x14ac:dyDescent="0.6">
      <c r="A2182" s="38"/>
      <c r="B2182" s="39"/>
    </row>
    <row r="2183" spans="1:2" x14ac:dyDescent="0.6">
      <c r="A2183" s="38"/>
      <c r="B2183" s="39"/>
    </row>
    <row r="2184" spans="1:2" x14ac:dyDescent="0.6">
      <c r="A2184" s="38"/>
      <c r="B2184" s="39"/>
    </row>
    <row r="2185" spans="1:2" x14ac:dyDescent="0.6">
      <c r="A2185" s="38"/>
      <c r="B2185" s="39"/>
    </row>
    <row r="2186" spans="1:2" x14ac:dyDescent="0.6">
      <c r="A2186" s="38"/>
      <c r="B2186" s="39"/>
    </row>
    <row r="2187" spans="1:2" x14ac:dyDescent="0.6">
      <c r="A2187" s="38"/>
      <c r="B2187" s="39"/>
    </row>
    <row r="2188" spans="1:2" x14ac:dyDescent="0.6">
      <c r="A2188" s="38"/>
      <c r="B2188" s="39"/>
    </row>
    <row r="2189" spans="1:2" x14ac:dyDescent="0.6">
      <c r="A2189" s="38"/>
      <c r="B2189" s="39"/>
    </row>
    <row r="2190" spans="1:2" x14ac:dyDescent="0.6">
      <c r="A2190" s="38"/>
      <c r="B2190" s="39"/>
    </row>
    <row r="2191" spans="1:2" x14ac:dyDescent="0.6">
      <c r="A2191" s="38"/>
      <c r="B2191" s="39"/>
    </row>
    <row r="2192" spans="1:2" x14ac:dyDescent="0.6">
      <c r="A2192" s="38"/>
      <c r="B2192" s="39"/>
    </row>
    <row r="2193" spans="1:2" x14ac:dyDescent="0.6">
      <c r="A2193" s="38"/>
      <c r="B2193" s="39"/>
    </row>
    <row r="2194" spans="1:2" x14ac:dyDescent="0.6">
      <c r="A2194" s="38"/>
      <c r="B2194" s="39"/>
    </row>
    <row r="2195" spans="1:2" x14ac:dyDescent="0.6">
      <c r="A2195" s="38"/>
      <c r="B2195" s="39"/>
    </row>
    <row r="2196" spans="1:2" x14ac:dyDescent="0.6">
      <c r="A2196" s="38"/>
      <c r="B2196" s="39"/>
    </row>
    <row r="2197" spans="1:2" x14ac:dyDescent="0.6">
      <c r="A2197" s="38"/>
      <c r="B2197" s="39"/>
    </row>
    <row r="2198" spans="1:2" x14ac:dyDescent="0.6">
      <c r="A2198" s="38"/>
      <c r="B2198" s="39"/>
    </row>
    <row r="2199" spans="1:2" x14ac:dyDescent="0.6">
      <c r="A2199" s="38"/>
      <c r="B2199" s="39"/>
    </row>
    <row r="2200" spans="1:2" x14ac:dyDescent="0.6">
      <c r="A2200" s="38"/>
      <c r="B2200" s="39"/>
    </row>
    <row r="2201" spans="1:2" x14ac:dyDescent="0.6">
      <c r="A2201" s="38"/>
      <c r="B2201" s="39"/>
    </row>
    <row r="2202" spans="1:2" x14ac:dyDescent="0.6">
      <c r="A2202" s="38"/>
      <c r="B2202" s="39"/>
    </row>
    <row r="2203" spans="1:2" x14ac:dyDescent="0.6">
      <c r="A2203" s="38"/>
      <c r="B2203" s="39"/>
    </row>
    <row r="2204" spans="1:2" x14ac:dyDescent="0.6">
      <c r="A2204" s="38"/>
      <c r="B2204" s="39"/>
    </row>
    <row r="2205" spans="1:2" x14ac:dyDescent="0.6">
      <c r="A2205" s="38"/>
      <c r="B2205" s="39"/>
    </row>
    <row r="2206" spans="1:2" x14ac:dyDescent="0.6">
      <c r="A2206" s="38"/>
      <c r="B2206" s="39"/>
    </row>
    <row r="2207" spans="1:2" x14ac:dyDescent="0.6">
      <c r="A2207" s="38"/>
      <c r="B2207" s="39"/>
    </row>
    <row r="2208" spans="1:2" x14ac:dyDescent="0.6">
      <c r="A2208" s="38"/>
      <c r="B2208" s="39"/>
    </row>
    <row r="2209" spans="1:2" x14ac:dyDescent="0.6">
      <c r="A2209" s="38"/>
      <c r="B2209" s="39"/>
    </row>
    <row r="2210" spans="1:2" x14ac:dyDescent="0.6">
      <c r="A2210" s="38"/>
      <c r="B2210" s="39"/>
    </row>
    <row r="2211" spans="1:2" x14ac:dyDescent="0.6">
      <c r="A2211" s="38"/>
      <c r="B2211" s="39"/>
    </row>
    <row r="2212" spans="1:2" x14ac:dyDescent="0.6">
      <c r="A2212" s="38"/>
      <c r="B2212" s="39"/>
    </row>
    <row r="2213" spans="1:2" x14ac:dyDescent="0.6">
      <c r="A2213" s="38"/>
      <c r="B2213" s="39"/>
    </row>
    <row r="2214" spans="1:2" x14ac:dyDescent="0.6">
      <c r="A2214" s="38"/>
      <c r="B2214" s="39"/>
    </row>
    <row r="2215" spans="1:2" x14ac:dyDescent="0.6">
      <c r="A2215" s="38"/>
      <c r="B2215" s="39"/>
    </row>
    <row r="2216" spans="1:2" x14ac:dyDescent="0.6">
      <c r="A2216" s="38"/>
      <c r="B2216" s="39"/>
    </row>
    <row r="2217" spans="1:2" x14ac:dyDescent="0.6">
      <c r="A2217" s="38"/>
      <c r="B2217" s="39"/>
    </row>
    <row r="2218" spans="1:2" x14ac:dyDescent="0.6">
      <c r="A2218" s="38"/>
      <c r="B2218" s="39"/>
    </row>
    <row r="2219" spans="1:2" x14ac:dyDescent="0.6">
      <c r="A2219" s="38"/>
      <c r="B2219" s="39"/>
    </row>
    <row r="2220" spans="1:2" x14ac:dyDescent="0.6">
      <c r="A2220" s="38"/>
      <c r="B2220" s="39"/>
    </row>
    <row r="2221" spans="1:2" x14ac:dyDescent="0.6">
      <c r="A2221" s="38"/>
      <c r="B2221" s="39"/>
    </row>
    <row r="2222" spans="1:2" x14ac:dyDescent="0.6">
      <c r="A2222" s="38"/>
      <c r="B2222" s="39"/>
    </row>
    <row r="2223" spans="1:2" x14ac:dyDescent="0.6">
      <c r="A2223" s="38"/>
      <c r="B2223" s="39"/>
    </row>
    <row r="2224" spans="1:2" x14ac:dyDescent="0.6">
      <c r="A2224" s="38"/>
      <c r="B2224" s="39"/>
    </row>
    <row r="2225" spans="1:2" x14ac:dyDescent="0.6">
      <c r="A2225" s="38"/>
      <c r="B2225" s="39"/>
    </row>
    <row r="2226" spans="1:2" x14ac:dyDescent="0.6">
      <c r="A2226" s="38"/>
      <c r="B2226" s="39"/>
    </row>
    <row r="2227" spans="1:2" x14ac:dyDescent="0.6">
      <c r="A2227" s="38"/>
      <c r="B2227" s="39"/>
    </row>
    <row r="2228" spans="1:2" x14ac:dyDescent="0.6">
      <c r="A2228" s="38"/>
      <c r="B2228" s="39"/>
    </row>
    <row r="2229" spans="1:2" x14ac:dyDescent="0.6">
      <c r="A2229" s="38"/>
      <c r="B2229" s="39"/>
    </row>
    <row r="2230" spans="1:2" x14ac:dyDescent="0.6">
      <c r="A2230" s="38"/>
      <c r="B2230" s="39"/>
    </row>
    <row r="2231" spans="1:2" x14ac:dyDescent="0.6">
      <c r="A2231" s="38"/>
      <c r="B2231" s="39"/>
    </row>
    <row r="2232" spans="1:2" x14ac:dyDescent="0.6">
      <c r="A2232" s="38"/>
      <c r="B2232" s="39"/>
    </row>
    <row r="2233" spans="1:2" x14ac:dyDescent="0.6">
      <c r="A2233" s="38"/>
      <c r="B2233" s="39"/>
    </row>
    <row r="2234" spans="1:2" x14ac:dyDescent="0.6">
      <c r="A2234" s="38"/>
      <c r="B2234" s="39"/>
    </row>
    <row r="2235" spans="1:2" x14ac:dyDescent="0.6">
      <c r="A2235" s="38"/>
      <c r="B2235" s="39"/>
    </row>
    <row r="2236" spans="1:2" x14ac:dyDescent="0.6">
      <c r="A2236" s="38"/>
      <c r="B2236" s="39"/>
    </row>
    <row r="2237" spans="1:2" x14ac:dyDescent="0.6">
      <c r="A2237" s="38"/>
      <c r="B2237" s="39"/>
    </row>
    <row r="2238" spans="1:2" x14ac:dyDescent="0.6">
      <c r="A2238" s="38"/>
      <c r="B2238" s="39"/>
    </row>
    <row r="2239" spans="1:2" x14ac:dyDescent="0.6">
      <c r="A2239" s="38"/>
      <c r="B2239" s="39"/>
    </row>
    <row r="2240" spans="1:2" x14ac:dyDescent="0.6">
      <c r="A2240" s="38"/>
      <c r="B2240" s="39"/>
    </row>
    <row r="2241" spans="1:2" x14ac:dyDescent="0.6">
      <c r="A2241" s="38"/>
      <c r="B2241" s="39"/>
    </row>
    <row r="2242" spans="1:2" x14ac:dyDescent="0.6">
      <c r="A2242" s="38"/>
      <c r="B2242" s="39"/>
    </row>
    <row r="2243" spans="1:2" x14ac:dyDescent="0.6">
      <c r="A2243" s="38"/>
      <c r="B2243" s="39"/>
    </row>
    <row r="2244" spans="1:2" x14ac:dyDescent="0.6">
      <c r="A2244" s="38"/>
      <c r="B2244" s="39"/>
    </row>
    <row r="2245" spans="1:2" x14ac:dyDescent="0.6">
      <c r="A2245" s="38"/>
      <c r="B2245" s="39"/>
    </row>
    <row r="2246" spans="1:2" x14ac:dyDescent="0.6">
      <c r="A2246" s="38"/>
      <c r="B2246" s="39"/>
    </row>
    <row r="2247" spans="1:2" x14ac:dyDescent="0.6">
      <c r="A2247" s="38"/>
      <c r="B2247" s="39"/>
    </row>
    <row r="2248" spans="1:2" x14ac:dyDescent="0.6">
      <c r="A2248" s="38"/>
      <c r="B2248" s="39"/>
    </row>
    <row r="2249" spans="1:2" x14ac:dyDescent="0.6">
      <c r="A2249" s="38"/>
      <c r="B2249" s="39"/>
    </row>
    <row r="2250" spans="1:2" x14ac:dyDescent="0.6">
      <c r="A2250" s="38"/>
      <c r="B2250" s="39"/>
    </row>
    <row r="2251" spans="1:2" x14ac:dyDescent="0.6">
      <c r="A2251" s="38"/>
      <c r="B2251" s="39"/>
    </row>
    <row r="2252" spans="1:2" x14ac:dyDescent="0.6">
      <c r="A2252" s="38"/>
      <c r="B2252" s="39"/>
    </row>
    <row r="2253" spans="1:2" x14ac:dyDescent="0.6">
      <c r="A2253" s="38"/>
      <c r="B2253" s="39"/>
    </row>
    <row r="2254" spans="1:2" x14ac:dyDescent="0.6">
      <c r="A2254" s="38"/>
      <c r="B2254" s="39"/>
    </row>
    <row r="2255" spans="1:2" x14ac:dyDescent="0.6">
      <c r="A2255" s="38"/>
      <c r="B2255" s="39"/>
    </row>
    <row r="2256" spans="1:2" x14ac:dyDescent="0.6">
      <c r="A2256" s="38"/>
      <c r="B2256" s="39"/>
    </row>
    <row r="2257" spans="1:2" x14ac:dyDescent="0.6">
      <c r="A2257" s="38"/>
      <c r="B2257" s="39"/>
    </row>
    <row r="2258" spans="1:2" x14ac:dyDescent="0.6">
      <c r="A2258" s="38"/>
      <c r="B2258" s="39"/>
    </row>
    <row r="2259" spans="1:2" x14ac:dyDescent="0.6">
      <c r="A2259" s="38"/>
      <c r="B2259" s="39"/>
    </row>
    <row r="2260" spans="1:2" x14ac:dyDescent="0.6">
      <c r="A2260" s="38"/>
      <c r="B2260" s="39"/>
    </row>
    <row r="2261" spans="1:2" x14ac:dyDescent="0.6">
      <c r="A2261" s="38"/>
      <c r="B2261" s="39"/>
    </row>
    <row r="2262" spans="1:2" x14ac:dyDescent="0.6">
      <c r="A2262" s="38"/>
      <c r="B2262" s="39"/>
    </row>
    <row r="2263" spans="1:2" x14ac:dyDescent="0.6">
      <c r="A2263" s="38"/>
      <c r="B2263" s="39"/>
    </row>
    <row r="2264" spans="1:2" x14ac:dyDescent="0.6">
      <c r="A2264" s="38"/>
      <c r="B2264" s="39"/>
    </row>
    <row r="2265" spans="1:2" x14ac:dyDescent="0.6">
      <c r="A2265" s="38"/>
      <c r="B2265" s="39"/>
    </row>
    <row r="2266" spans="1:2" x14ac:dyDescent="0.6">
      <c r="A2266" s="38"/>
      <c r="B2266" s="39"/>
    </row>
    <row r="2267" spans="1:2" x14ac:dyDescent="0.6">
      <c r="A2267" s="38"/>
      <c r="B2267" s="39"/>
    </row>
    <row r="2268" spans="1:2" x14ac:dyDescent="0.6">
      <c r="A2268" s="38"/>
      <c r="B2268" s="39"/>
    </row>
    <row r="2269" spans="1:2" x14ac:dyDescent="0.6">
      <c r="A2269" s="38"/>
      <c r="B2269" s="39"/>
    </row>
    <row r="2270" spans="1:2" x14ac:dyDescent="0.6">
      <c r="A2270" s="38"/>
      <c r="B2270" s="39"/>
    </row>
    <row r="2271" spans="1:2" x14ac:dyDescent="0.6">
      <c r="A2271" s="38"/>
      <c r="B2271" s="39"/>
    </row>
    <row r="2272" spans="1:2" x14ac:dyDescent="0.6">
      <c r="A2272" s="38"/>
      <c r="B2272" s="39"/>
    </row>
    <row r="2273" spans="1:2" x14ac:dyDescent="0.6">
      <c r="A2273" s="38"/>
      <c r="B2273" s="39"/>
    </row>
    <row r="2274" spans="1:2" x14ac:dyDescent="0.6">
      <c r="A2274" s="38"/>
      <c r="B2274" s="39"/>
    </row>
    <row r="2275" spans="1:2" x14ac:dyDescent="0.6">
      <c r="A2275" s="38"/>
      <c r="B2275" s="39"/>
    </row>
    <row r="2276" spans="1:2" x14ac:dyDescent="0.6">
      <c r="A2276" s="38"/>
      <c r="B2276" s="39"/>
    </row>
    <row r="2277" spans="1:2" x14ac:dyDescent="0.6">
      <c r="A2277" s="38"/>
      <c r="B2277" s="39"/>
    </row>
    <row r="2278" spans="1:2" x14ac:dyDescent="0.6">
      <c r="A2278" s="38"/>
      <c r="B2278" s="39"/>
    </row>
    <row r="2279" spans="1:2" x14ac:dyDescent="0.6">
      <c r="A2279" s="38"/>
      <c r="B2279" s="39"/>
    </row>
    <row r="2280" spans="1:2" x14ac:dyDescent="0.6">
      <c r="A2280" s="38"/>
      <c r="B2280" s="39"/>
    </row>
    <row r="2281" spans="1:2" x14ac:dyDescent="0.6">
      <c r="A2281" s="38"/>
      <c r="B2281" s="39"/>
    </row>
    <row r="2282" spans="1:2" x14ac:dyDescent="0.6">
      <c r="A2282" s="38"/>
      <c r="B2282" s="39"/>
    </row>
    <row r="2283" spans="1:2" x14ac:dyDescent="0.6">
      <c r="A2283" s="38"/>
      <c r="B2283" s="39"/>
    </row>
    <row r="2284" spans="1:2" x14ac:dyDescent="0.6">
      <c r="A2284" s="38"/>
      <c r="B2284" s="39"/>
    </row>
    <row r="2285" spans="1:2" x14ac:dyDescent="0.6">
      <c r="A2285" s="38"/>
      <c r="B2285" s="39"/>
    </row>
    <row r="2286" spans="1:2" x14ac:dyDescent="0.6">
      <c r="A2286" s="38"/>
      <c r="B2286" s="39"/>
    </row>
    <row r="2287" spans="1:2" x14ac:dyDescent="0.6">
      <c r="A2287" s="38"/>
      <c r="B2287" s="39"/>
    </row>
    <row r="2288" spans="1:2" x14ac:dyDescent="0.6">
      <c r="A2288" s="38"/>
      <c r="B2288" s="39"/>
    </row>
    <row r="2289" spans="1:2" x14ac:dyDescent="0.6">
      <c r="A2289" s="38"/>
      <c r="B2289" s="39"/>
    </row>
    <row r="2290" spans="1:2" x14ac:dyDescent="0.6">
      <c r="A2290" s="38"/>
      <c r="B2290" s="39"/>
    </row>
    <row r="2291" spans="1:2" x14ac:dyDescent="0.6">
      <c r="A2291" s="38"/>
      <c r="B2291" s="39"/>
    </row>
    <row r="2292" spans="1:2" x14ac:dyDescent="0.6">
      <c r="A2292" s="38"/>
      <c r="B2292" s="39"/>
    </row>
    <row r="2293" spans="1:2" x14ac:dyDescent="0.6">
      <c r="A2293" s="38"/>
      <c r="B2293" s="39"/>
    </row>
    <row r="2294" spans="1:2" x14ac:dyDescent="0.6">
      <c r="A2294" s="38"/>
      <c r="B2294" s="39"/>
    </row>
    <row r="2295" spans="1:2" x14ac:dyDescent="0.6">
      <c r="A2295" s="38"/>
      <c r="B2295" s="39"/>
    </row>
    <row r="2296" spans="1:2" x14ac:dyDescent="0.6">
      <c r="A2296" s="38"/>
      <c r="B2296" s="39"/>
    </row>
    <row r="2297" spans="1:2" x14ac:dyDescent="0.6">
      <c r="A2297" s="38"/>
      <c r="B2297" s="39"/>
    </row>
    <row r="2298" spans="1:2" x14ac:dyDescent="0.6">
      <c r="A2298" s="38"/>
      <c r="B2298" s="39"/>
    </row>
    <row r="2299" spans="1:2" x14ac:dyDescent="0.6">
      <c r="A2299" s="38"/>
      <c r="B2299" s="39"/>
    </row>
    <row r="2300" spans="1:2" x14ac:dyDescent="0.6">
      <c r="A2300" s="38"/>
      <c r="B2300" s="39"/>
    </row>
    <row r="2301" spans="1:2" x14ac:dyDescent="0.6">
      <c r="A2301" s="38"/>
      <c r="B2301" s="39"/>
    </row>
    <row r="2302" spans="1:2" x14ac:dyDescent="0.6">
      <c r="A2302" s="38"/>
      <c r="B2302" s="39"/>
    </row>
    <row r="2303" spans="1:2" x14ac:dyDescent="0.6">
      <c r="A2303" s="38"/>
      <c r="B2303" s="39"/>
    </row>
    <row r="2304" spans="1:2" x14ac:dyDescent="0.6">
      <c r="A2304" s="38"/>
      <c r="B2304" s="39"/>
    </row>
    <row r="2305" spans="1:2" x14ac:dyDescent="0.6">
      <c r="A2305" s="38"/>
      <c r="B2305" s="39"/>
    </row>
    <row r="2306" spans="1:2" x14ac:dyDescent="0.6">
      <c r="A2306" s="38"/>
      <c r="B2306" s="39"/>
    </row>
    <row r="2307" spans="1:2" x14ac:dyDescent="0.6">
      <c r="A2307" s="38"/>
      <c r="B2307" s="39"/>
    </row>
    <row r="2308" spans="1:2" x14ac:dyDescent="0.6">
      <c r="A2308" s="38"/>
      <c r="B2308" s="39"/>
    </row>
    <row r="2309" spans="1:2" x14ac:dyDescent="0.6">
      <c r="A2309" s="38"/>
      <c r="B2309" s="39"/>
    </row>
    <row r="2310" spans="1:2" x14ac:dyDescent="0.6">
      <c r="A2310" s="38"/>
      <c r="B2310" s="39"/>
    </row>
    <row r="2311" spans="1:2" x14ac:dyDescent="0.6">
      <c r="A2311" s="38"/>
      <c r="B2311" s="39"/>
    </row>
    <row r="2312" spans="1:2" x14ac:dyDescent="0.6">
      <c r="A2312" s="38"/>
      <c r="B2312" s="39"/>
    </row>
    <row r="2313" spans="1:2" x14ac:dyDescent="0.6">
      <c r="A2313" s="38"/>
      <c r="B2313" s="39"/>
    </row>
    <row r="2314" spans="1:2" x14ac:dyDescent="0.6">
      <c r="A2314" s="38"/>
      <c r="B2314" s="39"/>
    </row>
    <row r="2315" spans="1:2" x14ac:dyDescent="0.6">
      <c r="A2315" s="38"/>
      <c r="B2315" s="39"/>
    </row>
    <row r="2316" spans="1:2" x14ac:dyDescent="0.6">
      <c r="A2316" s="38"/>
      <c r="B2316" s="39"/>
    </row>
    <row r="2317" spans="1:2" x14ac:dyDescent="0.6">
      <c r="A2317" s="38"/>
      <c r="B2317" s="39"/>
    </row>
    <row r="2318" spans="1:2" x14ac:dyDescent="0.6">
      <c r="A2318" s="38"/>
      <c r="B2318" s="39"/>
    </row>
    <row r="2319" spans="1:2" x14ac:dyDescent="0.6">
      <c r="A2319" s="38"/>
      <c r="B2319" s="39"/>
    </row>
    <row r="2320" spans="1:2" x14ac:dyDescent="0.6">
      <c r="A2320" s="38"/>
      <c r="B2320" s="39"/>
    </row>
    <row r="2321" spans="1:2" x14ac:dyDescent="0.6">
      <c r="A2321" s="38"/>
      <c r="B2321" s="39"/>
    </row>
    <row r="2322" spans="1:2" x14ac:dyDescent="0.6">
      <c r="A2322" s="38"/>
      <c r="B2322" s="39"/>
    </row>
    <row r="2323" spans="1:2" x14ac:dyDescent="0.6">
      <c r="A2323" s="38"/>
      <c r="B2323" s="39"/>
    </row>
    <row r="2324" spans="1:2" x14ac:dyDescent="0.6">
      <c r="A2324" s="38"/>
      <c r="B2324" s="39"/>
    </row>
    <row r="2325" spans="1:2" x14ac:dyDescent="0.6">
      <c r="A2325" s="38"/>
      <c r="B2325" s="39"/>
    </row>
    <row r="2326" spans="1:2" x14ac:dyDescent="0.6">
      <c r="A2326" s="38"/>
      <c r="B2326" s="39"/>
    </row>
    <row r="2327" spans="1:2" x14ac:dyDescent="0.6">
      <c r="A2327" s="38"/>
      <c r="B2327" s="39"/>
    </row>
    <row r="2328" spans="1:2" x14ac:dyDescent="0.6">
      <c r="A2328" s="38"/>
      <c r="B2328" s="39"/>
    </row>
    <row r="2329" spans="1:2" x14ac:dyDescent="0.6">
      <c r="A2329" s="38"/>
      <c r="B2329" s="39"/>
    </row>
    <row r="2330" spans="1:2" x14ac:dyDescent="0.6">
      <c r="A2330" s="38"/>
      <c r="B2330" s="39"/>
    </row>
    <row r="2331" spans="1:2" x14ac:dyDescent="0.6">
      <c r="A2331" s="38"/>
      <c r="B2331" s="39"/>
    </row>
    <row r="2332" spans="1:2" x14ac:dyDescent="0.6">
      <c r="A2332" s="38"/>
      <c r="B2332" s="39"/>
    </row>
    <row r="2333" spans="1:2" x14ac:dyDescent="0.6">
      <c r="A2333" s="38"/>
      <c r="B2333" s="39"/>
    </row>
    <row r="2334" spans="1:2" x14ac:dyDescent="0.6">
      <c r="A2334" s="38"/>
      <c r="B2334" s="39"/>
    </row>
    <row r="2335" spans="1:2" x14ac:dyDescent="0.6">
      <c r="A2335" s="38"/>
      <c r="B2335" s="39"/>
    </row>
    <row r="2336" spans="1:2" x14ac:dyDescent="0.6">
      <c r="A2336" s="38"/>
      <c r="B2336" s="39"/>
    </row>
    <row r="2337" spans="1:2" x14ac:dyDescent="0.6">
      <c r="A2337" s="38"/>
      <c r="B2337" s="39"/>
    </row>
    <row r="2338" spans="1:2" x14ac:dyDescent="0.6">
      <c r="A2338" s="38"/>
      <c r="B2338" s="39"/>
    </row>
    <row r="2339" spans="1:2" x14ac:dyDescent="0.6">
      <c r="A2339" s="38"/>
      <c r="B2339" s="39"/>
    </row>
    <row r="2340" spans="1:2" x14ac:dyDescent="0.6">
      <c r="A2340" s="38"/>
      <c r="B2340" s="39"/>
    </row>
    <row r="2341" spans="1:2" x14ac:dyDescent="0.6">
      <c r="A2341" s="38"/>
      <c r="B2341" s="39"/>
    </row>
    <row r="2342" spans="1:2" x14ac:dyDescent="0.6">
      <c r="A2342" s="38"/>
      <c r="B2342" s="39"/>
    </row>
    <row r="2343" spans="1:2" x14ac:dyDescent="0.6">
      <c r="A2343" s="38"/>
      <c r="B2343" s="39"/>
    </row>
    <row r="2344" spans="1:2" x14ac:dyDescent="0.6">
      <c r="A2344" s="38"/>
      <c r="B2344" s="39"/>
    </row>
    <row r="2345" spans="1:2" x14ac:dyDescent="0.6">
      <c r="A2345" s="38"/>
      <c r="B2345" s="39"/>
    </row>
    <row r="2346" spans="1:2" x14ac:dyDescent="0.6">
      <c r="A2346" s="38"/>
      <c r="B2346" s="39"/>
    </row>
    <row r="2347" spans="1:2" x14ac:dyDescent="0.6">
      <c r="A2347" s="38"/>
      <c r="B2347" s="39"/>
    </row>
    <row r="2348" spans="1:2" x14ac:dyDescent="0.6">
      <c r="A2348" s="38"/>
      <c r="B2348" s="39"/>
    </row>
    <row r="2349" spans="1:2" x14ac:dyDescent="0.6">
      <c r="A2349" s="38"/>
      <c r="B2349" s="39"/>
    </row>
    <row r="2350" spans="1:2" x14ac:dyDescent="0.6">
      <c r="A2350" s="38"/>
      <c r="B2350" s="39"/>
    </row>
    <row r="2351" spans="1:2" x14ac:dyDescent="0.6">
      <c r="A2351" s="38"/>
      <c r="B2351" s="39"/>
    </row>
    <row r="2352" spans="1:2" x14ac:dyDescent="0.6">
      <c r="A2352" s="38"/>
      <c r="B2352" s="39"/>
    </row>
    <row r="2353" spans="1:2" x14ac:dyDescent="0.6">
      <c r="A2353" s="38"/>
      <c r="B2353" s="39"/>
    </row>
    <row r="2354" spans="1:2" x14ac:dyDescent="0.6">
      <c r="A2354" s="38"/>
      <c r="B2354" s="39"/>
    </row>
    <row r="2355" spans="1:2" x14ac:dyDescent="0.6">
      <c r="A2355" s="38"/>
      <c r="B2355" s="39"/>
    </row>
    <row r="2356" spans="1:2" x14ac:dyDescent="0.6">
      <c r="A2356" s="38"/>
      <c r="B2356" s="39"/>
    </row>
    <row r="2357" spans="1:2" x14ac:dyDescent="0.6">
      <c r="A2357" s="38"/>
      <c r="B2357" s="39"/>
    </row>
    <row r="2358" spans="1:2" x14ac:dyDescent="0.6">
      <c r="A2358" s="38"/>
      <c r="B2358" s="39"/>
    </row>
    <row r="2359" spans="1:2" x14ac:dyDescent="0.6">
      <c r="A2359" s="38"/>
      <c r="B2359" s="39"/>
    </row>
    <row r="2360" spans="1:2" x14ac:dyDescent="0.6">
      <c r="A2360" s="38"/>
      <c r="B2360" s="39"/>
    </row>
    <row r="2361" spans="1:2" x14ac:dyDescent="0.6">
      <c r="A2361" s="38"/>
      <c r="B2361" s="39"/>
    </row>
    <row r="2362" spans="1:2" x14ac:dyDescent="0.6">
      <c r="A2362" s="38"/>
      <c r="B2362" s="39"/>
    </row>
    <row r="2363" spans="1:2" x14ac:dyDescent="0.6">
      <c r="A2363" s="38"/>
      <c r="B2363" s="39"/>
    </row>
    <row r="2364" spans="1:2" x14ac:dyDescent="0.6">
      <c r="A2364" s="38"/>
      <c r="B2364" s="39"/>
    </row>
    <row r="2365" spans="1:2" x14ac:dyDescent="0.6">
      <c r="A2365" s="38"/>
      <c r="B2365" s="39"/>
    </row>
    <row r="2366" spans="1:2" x14ac:dyDescent="0.6">
      <c r="A2366" s="38"/>
      <c r="B2366" s="39"/>
    </row>
    <row r="2367" spans="1:2" x14ac:dyDescent="0.6">
      <c r="A2367" s="38"/>
      <c r="B2367" s="39"/>
    </row>
    <row r="2368" spans="1:2" x14ac:dyDescent="0.6">
      <c r="A2368" s="38"/>
      <c r="B2368" s="39"/>
    </row>
    <row r="2369" spans="1:2" x14ac:dyDescent="0.6">
      <c r="A2369" s="38"/>
      <c r="B2369" s="39"/>
    </row>
    <row r="2370" spans="1:2" x14ac:dyDescent="0.6">
      <c r="A2370" s="38"/>
      <c r="B2370" s="39"/>
    </row>
    <row r="2371" spans="1:2" x14ac:dyDescent="0.6">
      <c r="A2371" s="38"/>
      <c r="B2371" s="39"/>
    </row>
    <row r="2372" spans="1:2" x14ac:dyDescent="0.6">
      <c r="A2372" s="38"/>
      <c r="B2372" s="39"/>
    </row>
    <row r="2373" spans="1:2" x14ac:dyDescent="0.6">
      <c r="A2373" s="38"/>
      <c r="B2373" s="39"/>
    </row>
    <row r="2374" spans="1:2" x14ac:dyDescent="0.6">
      <c r="A2374" s="38"/>
      <c r="B2374" s="39"/>
    </row>
    <row r="2375" spans="1:2" x14ac:dyDescent="0.6">
      <c r="A2375" s="38"/>
      <c r="B2375" s="39"/>
    </row>
    <row r="2376" spans="1:2" x14ac:dyDescent="0.6">
      <c r="A2376" s="38"/>
      <c r="B2376" s="39"/>
    </row>
    <row r="2377" spans="1:2" x14ac:dyDescent="0.6">
      <c r="A2377" s="38"/>
      <c r="B2377" s="39"/>
    </row>
    <row r="2378" spans="1:2" x14ac:dyDescent="0.6">
      <c r="A2378" s="38"/>
      <c r="B2378" s="39"/>
    </row>
    <row r="2379" spans="1:2" x14ac:dyDescent="0.6">
      <c r="A2379" s="38"/>
      <c r="B2379" s="39"/>
    </row>
    <row r="2380" spans="1:2" x14ac:dyDescent="0.6">
      <c r="A2380" s="38"/>
      <c r="B2380" s="39"/>
    </row>
    <row r="2381" spans="1:2" x14ac:dyDescent="0.6">
      <c r="A2381" s="38"/>
      <c r="B2381" s="39"/>
    </row>
    <row r="2382" spans="1:2" x14ac:dyDescent="0.6">
      <c r="A2382" s="38"/>
      <c r="B2382" s="39"/>
    </row>
    <row r="2383" spans="1:2" x14ac:dyDescent="0.6">
      <c r="A2383" s="38"/>
      <c r="B2383" s="39"/>
    </row>
    <row r="2384" spans="1:2" x14ac:dyDescent="0.6">
      <c r="A2384" s="38"/>
      <c r="B2384" s="39"/>
    </row>
    <row r="2385" spans="1:2" x14ac:dyDescent="0.6">
      <c r="A2385" s="38"/>
      <c r="B2385" s="39"/>
    </row>
    <row r="2386" spans="1:2" x14ac:dyDescent="0.6">
      <c r="A2386" s="38"/>
      <c r="B2386" s="39"/>
    </row>
    <row r="2387" spans="1:2" x14ac:dyDescent="0.6">
      <c r="A2387" s="38"/>
      <c r="B2387" s="39"/>
    </row>
    <row r="2388" spans="1:2" x14ac:dyDescent="0.6">
      <c r="A2388" s="38"/>
      <c r="B2388" s="39"/>
    </row>
    <row r="2389" spans="1:2" x14ac:dyDescent="0.6">
      <c r="A2389" s="38"/>
      <c r="B2389" s="39"/>
    </row>
    <row r="2390" spans="1:2" x14ac:dyDescent="0.6">
      <c r="A2390" s="38"/>
      <c r="B2390" s="39"/>
    </row>
    <row r="2391" spans="1:2" x14ac:dyDescent="0.6">
      <c r="A2391" s="38"/>
      <c r="B2391" s="39"/>
    </row>
    <row r="2392" spans="1:2" x14ac:dyDescent="0.6">
      <c r="A2392" s="38"/>
      <c r="B2392" s="39"/>
    </row>
    <row r="2393" spans="1:2" x14ac:dyDescent="0.6">
      <c r="A2393" s="38"/>
      <c r="B2393" s="39"/>
    </row>
    <row r="2394" spans="1:2" x14ac:dyDescent="0.6">
      <c r="A2394" s="38"/>
      <c r="B2394" s="39"/>
    </row>
    <row r="2395" spans="1:2" x14ac:dyDescent="0.6">
      <c r="A2395" s="38"/>
      <c r="B2395" s="39"/>
    </row>
    <row r="2396" spans="1:2" x14ac:dyDescent="0.6">
      <c r="A2396" s="38"/>
      <c r="B2396" s="39"/>
    </row>
    <row r="2397" spans="1:2" x14ac:dyDescent="0.6">
      <c r="A2397" s="38"/>
      <c r="B2397" s="39"/>
    </row>
    <row r="2398" spans="1:2" x14ac:dyDescent="0.6">
      <c r="A2398" s="38"/>
      <c r="B2398" s="39"/>
    </row>
    <row r="2399" spans="1:2" x14ac:dyDescent="0.6">
      <c r="A2399" s="38"/>
      <c r="B2399" s="39"/>
    </row>
    <row r="2400" spans="1:2" x14ac:dyDescent="0.6">
      <c r="A2400" s="38"/>
      <c r="B2400" s="39"/>
    </row>
    <row r="2401" spans="1:2" x14ac:dyDescent="0.6">
      <c r="A2401" s="38"/>
      <c r="B2401" s="39"/>
    </row>
    <row r="2402" spans="1:2" x14ac:dyDescent="0.6">
      <c r="A2402" s="38"/>
      <c r="B2402" s="39"/>
    </row>
    <row r="2403" spans="1:2" x14ac:dyDescent="0.6">
      <c r="A2403" s="38"/>
      <c r="B2403" s="39"/>
    </row>
    <row r="2404" spans="1:2" x14ac:dyDescent="0.6">
      <c r="A2404" s="38"/>
      <c r="B2404" s="39"/>
    </row>
    <row r="2405" spans="1:2" x14ac:dyDescent="0.6">
      <c r="A2405" s="38"/>
      <c r="B2405" s="39"/>
    </row>
    <row r="2406" spans="1:2" x14ac:dyDescent="0.6">
      <c r="A2406" s="38"/>
      <c r="B2406" s="39"/>
    </row>
    <row r="2407" spans="1:2" x14ac:dyDescent="0.6">
      <c r="A2407" s="38"/>
      <c r="B2407" s="39"/>
    </row>
    <row r="2408" spans="1:2" x14ac:dyDescent="0.6">
      <c r="A2408" s="38"/>
      <c r="B2408" s="39"/>
    </row>
    <row r="2409" spans="1:2" x14ac:dyDescent="0.6">
      <c r="A2409" s="38"/>
      <c r="B2409" s="39"/>
    </row>
    <row r="2410" spans="1:2" x14ac:dyDescent="0.6">
      <c r="A2410" s="38"/>
      <c r="B2410" s="39"/>
    </row>
    <row r="2411" spans="1:2" x14ac:dyDescent="0.6">
      <c r="A2411" s="38"/>
      <c r="B2411" s="39"/>
    </row>
    <row r="2412" spans="1:2" x14ac:dyDescent="0.6">
      <c r="A2412" s="38"/>
      <c r="B2412" s="39"/>
    </row>
    <row r="2413" spans="1:2" x14ac:dyDescent="0.6">
      <c r="A2413" s="38"/>
      <c r="B2413" s="39"/>
    </row>
    <row r="2414" spans="1:2" x14ac:dyDescent="0.6">
      <c r="A2414" s="38"/>
      <c r="B2414" s="39"/>
    </row>
    <row r="2415" spans="1:2" x14ac:dyDescent="0.6">
      <c r="A2415" s="38"/>
      <c r="B2415" s="39"/>
    </row>
    <row r="2416" spans="1:2" x14ac:dyDescent="0.6">
      <c r="A2416" s="38"/>
      <c r="B2416" s="39"/>
    </row>
    <row r="2417" spans="1:2" x14ac:dyDescent="0.6">
      <c r="A2417" s="38"/>
      <c r="B2417" s="39"/>
    </row>
    <row r="2418" spans="1:2" x14ac:dyDescent="0.6">
      <c r="A2418" s="38"/>
      <c r="B2418" s="39"/>
    </row>
    <row r="2419" spans="1:2" x14ac:dyDescent="0.6">
      <c r="A2419" s="38"/>
      <c r="B2419" s="39"/>
    </row>
    <row r="2420" spans="1:2" x14ac:dyDescent="0.6">
      <c r="A2420" s="38"/>
      <c r="B2420" s="39"/>
    </row>
    <row r="2421" spans="1:2" x14ac:dyDescent="0.6">
      <c r="A2421" s="38"/>
      <c r="B2421" s="39"/>
    </row>
    <row r="2422" spans="1:2" x14ac:dyDescent="0.6">
      <c r="A2422" s="38"/>
      <c r="B2422" s="39"/>
    </row>
    <row r="2423" spans="1:2" x14ac:dyDescent="0.6">
      <c r="A2423" s="38"/>
      <c r="B2423" s="39"/>
    </row>
    <row r="2424" spans="1:2" x14ac:dyDescent="0.6">
      <c r="A2424" s="38"/>
      <c r="B2424" s="39"/>
    </row>
    <row r="2425" spans="1:2" x14ac:dyDescent="0.6">
      <c r="A2425" s="38"/>
      <c r="B2425" s="39"/>
    </row>
    <row r="2426" spans="1:2" x14ac:dyDescent="0.6">
      <c r="A2426" s="38"/>
      <c r="B2426" s="39"/>
    </row>
    <row r="2427" spans="1:2" x14ac:dyDescent="0.6">
      <c r="A2427" s="38"/>
      <c r="B2427" s="39"/>
    </row>
    <row r="2428" spans="1:2" x14ac:dyDescent="0.6">
      <c r="A2428" s="38"/>
      <c r="B2428" s="39"/>
    </row>
    <row r="2429" spans="1:2" x14ac:dyDescent="0.6">
      <c r="A2429" s="38"/>
      <c r="B2429" s="39"/>
    </row>
    <row r="2430" spans="1:2" x14ac:dyDescent="0.6">
      <c r="A2430" s="38"/>
      <c r="B2430" s="39"/>
    </row>
    <row r="2431" spans="1:2" x14ac:dyDescent="0.6">
      <c r="A2431" s="38"/>
      <c r="B2431" s="39"/>
    </row>
    <row r="2432" spans="1:2" x14ac:dyDescent="0.6">
      <c r="A2432" s="38"/>
      <c r="B2432" s="39"/>
    </row>
    <row r="2433" spans="1:2" x14ac:dyDescent="0.6">
      <c r="A2433" s="38"/>
      <c r="B2433" s="39"/>
    </row>
    <row r="2434" spans="1:2" x14ac:dyDescent="0.6">
      <c r="A2434" s="38"/>
      <c r="B2434" s="39"/>
    </row>
    <row r="2435" spans="1:2" x14ac:dyDescent="0.6">
      <c r="A2435" s="38"/>
      <c r="B2435" s="39"/>
    </row>
    <row r="2436" spans="1:2" x14ac:dyDescent="0.6">
      <c r="A2436" s="38"/>
      <c r="B2436" s="39"/>
    </row>
    <row r="2437" spans="1:2" x14ac:dyDescent="0.6">
      <c r="A2437" s="38"/>
      <c r="B2437" s="39"/>
    </row>
    <row r="2438" spans="1:2" x14ac:dyDescent="0.6">
      <c r="A2438" s="38"/>
      <c r="B2438" s="39"/>
    </row>
    <row r="2439" spans="1:2" x14ac:dyDescent="0.6">
      <c r="A2439" s="38"/>
      <c r="B2439" s="39"/>
    </row>
    <row r="2440" spans="1:2" x14ac:dyDescent="0.6">
      <c r="A2440" s="38"/>
      <c r="B2440" s="39"/>
    </row>
    <row r="2441" spans="1:2" x14ac:dyDescent="0.6">
      <c r="A2441" s="38"/>
      <c r="B2441" s="39"/>
    </row>
    <row r="2442" spans="1:2" x14ac:dyDescent="0.6">
      <c r="A2442" s="38"/>
      <c r="B2442" s="39"/>
    </row>
    <row r="2443" spans="1:2" x14ac:dyDescent="0.6">
      <c r="A2443" s="38"/>
      <c r="B2443" s="39"/>
    </row>
    <row r="2444" spans="1:2" x14ac:dyDescent="0.6">
      <c r="A2444" s="38"/>
      <c r="B2444" s="39"/>
    </row>
    <row r="2445" spans="1:2" x14ac:dyDescent="0.6">
      <c r="A2445" s="38"/>
      <c r="B2445" s="39"/>
    </row>
    <row r="2446" spans="1:2" x14ac:dyDescent="0.6">
      <c r="A2446" s="38"/>
      <c r="B2446" s="39"/>
    </row>
    <row r="2447" spans="1:2" x14ac:dyDescent="0.6">
      <c r="A2447" s="38"/>
      <c r="B2447" s="39"/>
    </row>
    <row r="2448" spans="1:2" x14ac:dyDescent="0.6">
      <c r="A2448" s="38"/>
      <c r="B2448" s="39"/>
    </row>
    <row r="2449" spans="1:2" x14ac:dyDescent="0.6">
      <c r="A2449" s="38"/>
      <c r="B2449" s="39"/>
    </row>
    <row r="2450" spans="1:2" x14ac:dyDescent="0.6">
      <c r="A2450" s="38"/>
      <c r="B2450" s="39"/>
    </row>
    <row r="2451" spans="1:2" x14ac:dyDescent="0.6">
      <c r="A2451" s="38"/>
      <c r="B2451" s="39"/>
    </row>
    <row r="2452" spans="1:2" x14ac:dyDescent="0.6">
      <c r="A2452" s="38"/>
      <c r="B2452" s="39"/>
    </row>
    <row r="2453" spans="1:2" x14ac:dyDescent="0.6">
      <c r="A2453" s="38"/>
      <c r="B2453" s="39"/>
    </row>
    <row r="2454" spans="1:2" x14ac:dyDescent="0.6">
      <c r="A2454" s="38"/>
      <c r="B2454" s="39"/>
    </row>
    <row r="2455" spans="1:2" x14ac:dyDescent="0.6">
      <c r="A2455" s="38"/>
      <c r="B2455" s="39"/>
    </row>
    <row r="2456" spans="1:2" x14ac:dyDescent="0.6">
      <c r="A2456" s="38"/>
      <c r="B2456" s="39"/>
    </row>
    <row r="2457" spans="1:2" x14ac:dyDescent="0.6">
      <c r="A2457" s="38"/>
      <c r="B2457" s="39"/>
    </row>
    <row r="2458" spans="1:2" x14ac:dyDescent="0.6">
      <c r="A2458" s="38"/>
      <c r="B2458" s="39"/>
    </row>
    <row r="2459" spans="1:2" x14ac:dyDescent="0.6">
      <c r="A2459" s="38"/>
      <c r="B2459" s="39"/>
    </row>
    <row r="2460" spans="1:2" x14ac:dyDescent="0.6">
      <c r="A2460" s="38"/>
      <c r="B2460" s="39"/>
    </row>
    <row r="2461" spans="1:2" x14ac:dyDescent="0.6">
      <c r="A2461" s="38"/>
      <c r="B2461" s="39"/>
    </row>
    <row r="2462" spans="1:2" x14ac:dyDescent="0.6">
      <c r="A2462" s="38"/>
      <c r="B2462" s="39"/>
    </row>
    <row r="2463" spans="1:2" x14ac:dyDescent="0.6">
      <c r="A2463" s="38"/>
      <c r="B2463" s="39"/>
    </row>
    <row r="2464" spans="1:2" x14ac:dyDescent="0.6">
      <c r="A2464" s="38"/>
      <c r="B2464" s="39"/>
    </row>
    <row r="2465" spans="1:2" x14ac:dyDescent="0.6">
      <c r="A2465" s="38"/>
      <c r="B2465" s="39"/>
    </row>
    <row r="2466" spans="1:2" x14ac:dyDescent="0.6">
      <c r="A2466" s="38"/>
      <c r="B2466" s="39"/>
    </row>
    <row r="2467" spans="1:2" x14ac:dyDescent="0.6">
      <c r="A2467" s="38"/>
      <c r="B2467" s="39"/>
    </row>
    <row r="2468" spans="1:2" x14ac:dyDescent="0.6">
      <c r="A2468" s="38"/>
      <c r="B2468" s="39"/>
    </row>
    <row r="2469" spans="1:2" x14ac:dyDescent="0.6">
      <c r="A2469" s="38"/>
      <c r="B2469" s="39"/>
    </row>
    <row r="2470" spans="1:2" x14ac:dyDescent="0.6">
      <c r="A2470" s="38"/>
      <c r="B2470" s="39"/>
    </row>
    <row r="2471" spans="1:2" x14ac:dyDescent="0.6">
      <c r="A2471" s="38"/>
      <c r="B2471" s="39"/>
    </row>
    <row r="2472" spans="1:2" x14ac:dyDescent="0.6">
      <c r="A2472" s="38"/>
      <c r="B2472" s="39"/>
    </row>
    <row r="2473" spans="1:2" x14ac:dyDescent="0.6">
      <c r="A2473" s="38"/>
      <c r="B2473" s="39"/>
    </row>
    <row r="2474" spans="1:2" x14ac:dyDescent="0.6">
      <c r="A2474" s="38"/>
      <c r="B2474" s="39"/>
    </row>
    <row r="2475" spans="1:2" x14ac:dyDescent="0.6">
      <c r="A2475" s="38"/>
      <c r="B2475" s="39"/>
    </row>
    <row r="2476" spans="1:2" x14ac:dyDescent="0.6">
      <c r="A2476" s="38"/>
      <c r="B2476" s="39"/>
    </row>
    <row r="2477" spans="1:2" x14ac:dyDescent="0.6">
      <c r="A2477" s="38"/>
      <c r="B2477" s="39"/>
    </row>
    <row r="2478" spans="1:2" x14ac:dyDescent="0.6">
      <c r="A2478" s="38"/>
      <c r="B2478" s="39"/>
    </row>
    <row r="2479" spans="1:2" x14ac:dyDescent="0.6">
      <c r="A2479" s="38"/>
      <c r="B2479" s="39"/>
    </row>
    <row r="2480" spans="1:2" x14ac:dyDescent="0.6">
      <c r="A2480" s="38"/>
      <c r="B2480" s="39"/>
    </row>
    <row r="2481" spans="1:2" x14ac:dyDescent="0.6">
      <c r="A2481" s="38"/>
      <c r="B2481" s="39"/>
    </row>
    <row r="2482" spans="1:2" x14ac:dyDescent="0.6">
      <c r="A2482" s="38"/>
      <c r="B2482" s="39"/>
    </row>
    <row r="2483" spans="1:2" x14ac:dyDescent="0.6">
      <c r="A2483" s="38"/>
      <c r="B2483" s="39"/>
    </row>
    <row r="2484" spans="1:2" x14ac:dyDescent="0.6">
      <c r="A2484" s="38"/>
      <c r="B2484" s="39"/>
    </row>
    <row r="2485" spans="1:2" x14ac:dyDescent="0.6">
      <c r="A2485" s="38"/>
      <c r="B2485" s="39"/>
    </row>
    <row r="2486" spans="1:2" x14ac:dyDescent="0.6">
      <c r="A2486" s="38"/>
      <c r="B2486" s="39"/>
    </row>
    <row r="2487" spans="1:2" x14ac:dyDescent="0.6">
      <c r="A2487" s="38"/>
      <c r="B2487" s="39"/>
    </row>
    <row r="2488" spans="1:2" x14ac:dyDescent="0.6">
      <c r="A2488" s="38"/>
      <c r="B2488" s="39"/>
    </row>
    <row r="2489" spans="1:2" x14ac:dyDescent="0.6">
      <c r="A2489" s="38"/>
      <c r="B2489" s="39"/>
    </row>
    <row r="2490" spans="1:2" x14ac:dyDescent="0.6">
      <c r="A2490" s="38"/>
      <c r="B2490" s="39"/>
    </row>
    <row r="2491" spans="1:2" x14ac:dyDescent="0.6">
      <c r="A2491" s="38"/>
      <c r="B2491" s="39"/>
    </row>
    <row r="2492" spans="1:2" x14ac:dyDescent="0.6">
      <c r="A2492" s="38"/>
      <c r="B2492" s="39"/>
    </row>
    <row r="2493" spans="1:2" x14ac:dyDescent="0.6">
      <c r="A2493" s="38"/>
      <c r="B2493" s="39"/>
    </row>
    <row r="2494" spans="1:2" x14ac:dyDescent="0.6">
      <c r="A2494" s="38"/>
      <c r="B2494" s="39"/>
    </row>
    <row r="2495" spans="1:2" x14ac:dyDescent="0.6">
      <c r="A2495" s="38"/>
      <c r="B2495" s="39"/>
    </row>
    <row r="2496" spans="1:2" x14ac:dyDescent="0.6">
      <c r="A2496" s="38"/>
      <c r="B2496" s="39"/>
    </row>
    <row r="2497" spans="1:2" x14ac:dyDescent="0.6">
      <c r="A2497" s="38"/>
      <c r="B2497" s="39"/>
    </row>
    <row r="2498" spans="1:2" x14ac:dyDescent="0.6">
      <c r="A2498" s="38"/>
      <c r="B2498" s="39"/>
    </row>
    <row r="2499" spans="1:2" x14ac:dyDescent="0.6">
      <c r="A2499" s="38"/>
      <c r="B2499" s="39"/>
    </row>
    <row r="2500" spans="1:2" x14ac:dyDescent="0.6">
      <c r="A2500" s="38"/>
      <c r="B2500" s="39"/>
    </row>
    <row r="2501" spans="1:2" x14ac:dyDescent="0.6">
      <c r="A2501" s="38"/>
      <c r="B2501" s="39"/>
    </row>
    <row r="2502" spans="1:2" x14ac:dyDescent="0.6">
      <c r="A2502" s="38"/>
      <c r="B2502" s="39"/>
    </row>
    <row r="2503" spans="1:2" x14ac:dyDescent="0.6">
      <c r="A2503" s="38"/>
      <c r="B2503" s="39"/>
    </row>
    <row r="2504" spans="1:2" x14ac:dyDescent="0.6">
      <c r="A2504" s="38"/>
      <c r="B2504" s="39"/>
    </row>
    <row r="2505" spans="1:2" x14ac:dyDescent="0.6">
      <c r="A2505" s="38"/>
      <c r="B2505" s="39"/>
    </row>
    <row r="2506" spans="1:2" x14ac:dyDescent="0.6">
      <c r="A2506" s="38"/>
      <c r="B2506" s="39"/>
    </row>
    <row r="2507" spans="1:2" x14ac:dyDescent="0.6">
      <c r="A2507" s="38"/>
      <c r="B2507" s="39"/>
    </row>
    <row r="2508" spans="1:2" x14ac:dyDescent="0.6">
      <c r="A2508" s="38"/>
      <c r="B2508" s="39"/>
    </row>
    <row r="2509" spans="1:2" x14ac:dyDescent="0.6">
      <c r="A2509" s="38"/>
      <c r="B2509" s="39"/>
    </row>
    <row r="2510" spans="1:2" x14ac:dyDescent="0.6">
      <c r="A2510" s="38"/>
      <c r="B2510" s="39"/>
    </row>
    <row r="2511" spans="1:2" x14ac:dyDescent="0.6">
      <c r="A2511" s="38"/>
      <c r="B2511" s="39"/>
    </row>
    <row r="2512" spans="1:2" x14ac:dyDescent="0.6">
      <c r="A2512" s="38"/>
      <c r="B2512" s="39"/>
    </row>
    <row r="2513" spans="1:2" x14ac:dyDescent="0.6">
      <c r="A2513" s="38"/>
      <c r="B2513" s="39"/>
    </row>
    <row r="2514" spans="1:2" x14ac:dyDescent="0.6">
      <c r="A2514" s="38"/>
      <c r="B2514" s="39"/>
    </row>
    <row r="2515" spans="1:2" x14ac:dyDescent="0.6">
      <c r="A2515" s="38"/>
      <c r="B2515" s="39"/>
    </row>
    <row r="2516" spans="1:2" x14ac:dyDescent="0.6">
      <c r="A2516" s="38"/>
      <c r="B2516" s="39"/>
    </row>
    <row r="2517" spans="1:2" x14ac:dyDescent="0.6">
      <c r="A2517" s="38"/>
      <c r="B2517" s="39"/>
    </row>
    <row r="2518" spans="1:2" x14ac:dyDescent="0.6">
      <c r="A2518" s="38"/>
      <c r="B2518" s="39"/>
    </row>
    <row r="2519" spans="1:2" x14ac:dyDescent="0.6">
      <c r="A2519" s="38"/>
      <c r="B2519" s="39"/>
    </row>
    <row r="2520" spans="1:2" x14ac:dyDescent="0.6">
      <c r="A2520" s="38"/>
      <c r="B2520" s="39"/>
    </row>
    <row r="2521" spans="1:2" x14ac:dyDescent="0.6">
      <c r="A2521" s="38"/>
      <c r="B2521" s="39"/>
    </row>
    <row r="2522" spans="1:2" x14ac:dyDescent="0.6">
      <c r="A2522" s="38"/>
      <c r="B2522" s="39"/>
    </row>
    <row r="2523" spans="1:2" x14ac:dyDescent="0.6">
      <c r="A2523" s="38"/>
      <c r="B2523" s="39"/>
    </row>
    <row r="2524" spans="1:2" x14ac:dyDescent="0.6">
      <c r="A2524" s="38"/>
      <c r="B2524" s="39"/>
    </row>
    <row r="2525" spans="1:2" x14ac:dyDescent="0.6">
      <c r="A2525" s="38"/>
      <c r="B2525" s="39"/>
    </row>
    <row r="2526" spans="1:2" x14ac:dyDescent="0.6">
      <c r="A2526" s="38"/>
      <c r="B2526" s="39"/>
    </row>
    <row r="2527" spans="1:2" x14ac:dyDescent="0.6">
      <c r="A2527" s="38"/>
      <c r="B2527" s="39"/>
    </row>
    <row r="2528" spans="1:2" x14ac:dyDescent="0.6">
      <c r="A2528" s="38"/>
      <c r="B2528" s="39"/>
    </row>
    <row r="2529" spans="1:2" x14ac:dyDescent="0.6">
      <c r="A2529" s="38"/>
      <c r="B2529" s="39"/>
    </row>
    <row r="2530" spans="1:2" x14ac:dyDescent="0.6">
      <c r="A2530" s="38"/>
      <c r="B2530" s="39"/>
    </row>
    <row r="2531" spans="1:2" x14ac:dyDescent="0.6">
      <c r="A2531" s="38"/>
      <c r="B2531" s="39"/>
    </row>
    <row r="2532" spans="1:2" x14ac:dyDescent="0.6">
      <c r="A2532" s="38"/>
      <c r="B2532" s="39"/>
    </row>
    <row r="2533" spans="1:2" x14ac:dyDescent="0.6">
      <c r="A2533" s="38"/>
      <c r="B2533" s="39"/>
    </row>
    <row r="2534" spans="1:2" x14ac:dyDescent="0.6">
      <c r="A2534" s="38"/>
      <c r="B2534" s="39"/>
    </row>
    <row r="2535" spans="1:2" x14ac:dyDescent="0.6">
      <c r="A2535" s="38"/>
      <c r="B2535" s="39"/>
    </row>
    <row r="2536" spans="1:2" x14ac:dyDescent="0.6">
      <c r="A2536" s="38"/>
      <c r="B2536" s="39"/>
    </row>
    <row r="2537" spans="1:2" x14ac:dyDescent="0.6">
      <c r="A2537" s="38"/>
      <c r="B2537" s="39"/>
    </row>
    <row r="2538" spans="1:2" x14ac:dyDescent="0.6">
      <c r="A2538" s="38"/>
      <c r="B2538" s="39"/>
    </row>
    <row r="2539" spans="1:2" x14ac:dyDescent="0.6">
      <c r="A2539" s="38"/>
      <c r="B2539" s="39"/>
    </row>
    <row r="2540" spans="1:2" x14ac:dyDescent="0.6">
      <c r="A2540" s="38"/>
      <c r="B2540" s="39"/>
    </row>
    <row r="2541" spans="1:2" x14ac:dyDescent="0.6">
      <c r="A2541" s="38"/>
      <c r="B2541" s="39"/>
    </row>
    <row r="2542" spans="1:2" x14ac:dyDescent="0.6">
      <c r="A2542" s="38"/>
      <c r="B2542" s="39"/>
    </row>
    <row r="2543" spans="1:2" x14ac:dyDescent="0.6">
      <c r="A2543" s="38"/>
      <c r="B2543" s="39"/>
    </row>
    <row r="2544" spans="1:2" x14ac:dyDescent="0.6">
      <c r="A2544" s="38"/>
      <c r="B2544" s="39"/>
    </row>
    <row r="2545" spans="1:2" x14ac:dyDescent="0.6">
      <c r="A2545" s="38"/>
      <c r="B2545" s="39"/>
    </row>
    <row r="2546" spans="1:2" x14ac:dyDescent="0.6">
      <c r="A2546" s="38"/>
      <c r="B2546" s="39"/>
    </row>
    <row r="2547" spans="1:2" x14ac:dyDescent="0.6">
      <c r="A2547" s="38"/>
      <c r="B2547" s="39"/>
    </row>
    <row r="2548" spans="1:2" x14ac:dyDescent="0.6">
      <c r="A2548" s="38"/>
      <c r="B2548" s="39"/>
    </row>
    <row r="2549" spans="1:2" x14ac:dyDescent="0.6">
      <c r="A2549" s="38"/>
      <c r="B2549" s="39"/>
    </row>
    <row r="2550" spans="1:2" x14ac:dyDescent="0.6">
      <c r="A2550" s="38"/>
      <c r="B2550" s="39"/>
    </row>
    <row r="2551" spans="1:2" x14ac:dyDescent="0.6">
      <c r="A2551" s="38"/>
      <c r="B2551" s="39"/>
    </row>
    <row r="2552" spans="1:2" x14ac:dyDescent="0.6">
      <c r="A2552" s="38"/>
      <c r="B2552" s="39"/>
    </row>
    <row r="2553" spans="1:2" x14ac:dyDescent="0.6">
      <c r="A2553" s="38"/>
      <c r="B2553" s="39"/>
    </row>
    <row r="2554" spans="1:2" x14ac:dyDescent="0.6">
      <c r="A2554" s="38"/>
      <c r="B2554" s="39"/>
    </row>
    <row r="2555" spans="1:2" x14ac:dyDescent="0.6">
      <c r="A2555" s="38"/>
      <c r="B2555" s="39"/>
    </row>
    <row r="2556" spans="1:2" x14ac:dyDescent="0.6">
      <c r="A2556" s="38"/>
      <c r="B2556" s="39"/>
    </row>
    <row r="2557" spans="1:2" x14ac:dyDescent="0.6">
      <c r="A2557" s="38"/>
      <c r="B2557" s="39"/>
    </row>
    <row r="2558" spans="1:2" x14ac:dyDescent="0.6">
      <c r="A2558" s="38"/>
      <c r="B2558" s="39"/>
    </row>
    <row r="2559" spans="1:2" x14ac:dyDescent="0.6">
      <c r="A2559" s="38"/>
      <c r="B2559" s="39"/>
    </row>
    <row r="2560" spans="1:2" x14ac:dyDescent="0.6">
      <c r="A2560" s="38"/>
      <c r="B2560" s="39"/>
    </row>
    <row r="2561" spans="1:2" x14ac:dyDescent="0.6">
      <c r="A2561" s="38"/>
      <c r="B2561" s="39"/>
    </row>
    <row r="2562" spans="1:2" x14ac:dyDescent="0.6">
      <c r="A2562" s="38"/>
      <c r="B2562" s="39"/>
    </row>
    <row r="2563" spans="1:2" x14ac:dyDescent="0.6">
      <c r="A2563" s="38"/>
      <c r="B2563" s="39"/>
    </row>
    <row r="2564" spans="1:2" x14ac:dyDescent="0.6">
      <c r="A2564" s="38"/>
      <c r="B2564" s="39"/>
    </row>
    <row r="2565" spans="1:2" x14ac:dyDescent="0.6">
      <c r="A2565" s="38"/>
      <c r="B2565" s="39"/>
    </row>
    <row r="2566" spans="1:2" x14ac:dyDescent="0.6">
      <c r="A2566" s="38"/>
      <c r="B2566" s="39"/>
    </row>
    <row r="2567" spans="1:2" x14ac:dyDescent="0.6">
      <c r="A2567" s="38"/>
      <c r="B2567" s="39"/>
    </row>
    <row r="2568" spans="1:2" x14ac:dyDescent="0.6">
      <c r="A2568" s="38"/>
      <c r="B2568" s="39"/>
    </row>
    <row r="2569" spans="1:2" x14ac:dyDescent="0.6">
      <c r="A2569" s="38"/>
      <c r="B2569" s="39"/>
    </row>
    <row r="2570" spans="1:2" x14ac:dyDescent="0.6">
      <c r="A2570" s="38"/>
      <c r="B2570" s="39"/>
    </row>
    <row r="2571" spans="1:2" x14ac:dyDescent="0.6">
      <c r="A2571" s="38"/>
      <c r="B2571" s="39"/>
    </row>
    <row r="2572" spans="1:2" x14ac:dyDescent="0.6">
      <c r="A2572" s="38"/>
      <c r="B2572" s="39"/>
    </row>
    <row r="2573" spans="1:2" x14ac:dyDescent="0.6">
      <c r="A2573" s="38"/>
      <c r="B2573" s="39"/>
    </row>
    <row r="2574" spans="1:2" x14ac:dyDescent="0.6">
      <c r="A2574" s="38"/>
      <c r="B2574" s="39"/>
    </row>
    <row r="2575" spans="1:2" x14ac:dyDescent="0.6">
      <c r="A2575" s="38"/>
      <c r="B2575" s="39"/>
    </row>
    <row r="2576" spans="1:2" x14ac:dyDescent="0.6">
      <c r="A2576" s="38"/>
      <c r="B2576" s="39"/>
    </row>
    <row r="2577" spans="1:2" x14ac:dyDescent="0.6">
      <c r="A2577" s="38"/>
      <c r="B2577" s="39"/>
    </row>
    <row r="2578" spans="1:2" x14ac:dyDescent="0.6">
      <c r="A2578" s="38"/>
      <c r="B2578" s="39"/>
    </row>
    <row r="2579" spans="1:2" x14ac:dyDescent="0.6">
      <c r="A2579" s="38"/>
      <c r="B2579" s="39"/>
    </row>
    <row r="2580" spans="1:2" x14ac:dyDescent="0.6">
      <c r="A2580" s="38"/>
      <c r="B2580" s="39"/>
    </row>
    <row r="2581" spans="1:2" x14ac:dyDescent="0.6">
      <c r="A2581" s="38"/>
      <c r="B2581" s="39"/>
    </row>
    <row r="2582" spans="1:2" x14ac:dyDescent="0.6">
      <c r="A2582" s="38"/>
      <c r="B2582" s="39"/>
    </row>
    <row r="2583" spans="1:2" x14ac:dyDescent="0.6">
      <c r="A2583" s="38"/>
      <c r="B2583" s="39"/>
    </row>
    <row r="2584" spans="1:2" x14ac:dyDescent="0.6">
      <c r="A2584" s="38"/>
      <c r="B2584" s="39"/>
    </row>
    <row r="2585" spans="1:2" x14ac:dyDescent="0.6">
      <c r="A2585" s="38"/>
      <c r="B2585" s="39"/>
    </row>
    <row r="2586" spans="1:2" x14ac:dyDescent="0.6">
      <c r="A2586" s="38"/>
      <c r="B2586" s="39"/>
    </row>
    <row r="2587" spans="1:2" x14ac:dyDescent="0.6">
      <c r="A2587" s="38"/>
      <c r="B2587" s="39"/>
    </row>
    <row r="2588" spans="1:2" x14ac:dyDescent="0.6">
      <c r="A2588" s="38"/>
      <c r="B2588" s="39"/>
    </row>
    <row r="2589" spans="1:2" x14ac:dyDescent="0.6">
      <c r="A2589" s="38"/>
      <c r="B2589" s="39"/>
    </row>
    <row r="2590" spans="1:2" x14ac:dyDescent="0.6">
      <c r="A2590" s="38"/>
      <c r="B2590" s="39"/>
    </row>
    <row r="2591" spans="1:2" x14ac:dyDescent="0.6">
      <c r="A2591" s="38"/>
      <c r="B2591" s="39"/>
    </row>
    <row r="2592" spans="1:2" x14ac:dyDescent="0.6">
      <c r="A2592" s="38"/>
      <c r="B2592" s="39"/>
    </row>
    <row r="2593" spans="1:2" x14ac:dyDescent="0.6">
      <c r="A2593" s="38"/>
      <c r="B2593" s="39"/>
    </row>
    <row r="2594" spans="1:2" x14ac:dyDescent="0.6">
      <c r="A2594" s="38"/>
      <c r="B2594" s="39"/>
    </row>
    <row r="2595" spans="1:2" x14ac:dyDescent="0.6">
      <c r="A2595" s="38"/>
      <c r="B2595" s="39"/>
    </row>
    <row r="2596" spans="1:2" x14ac:dyDescent="0.6">
      <c r="A2596" s="38"/>
      <c r="B2596" s="39"/>
    </row>
    <row r="2597" spans="1:2" x14ac:dyDescent="0.6">
      <c r="A2597" s="38"/>
      <c r="B2597" s="39"/>
    </row>
    <row r="2598" spans="1:2" x14ac:dyDescent="0.6">
      <c r="A2598" s="38"/>
      <c r="B2598" s="39"/>
    </row>
    <row r="2599" spans="1:2" x14ac:dyDescent="0.6">
      <c r="A2599" s="38"/>
      <c r="B2599" s="39"/>
    </row>
    <row r="2600" spans="1:2" x14ac:dyDescent="0.6">
      <c r="A2600" s="38"/>
      <c r="B2600" s="39"/>
    </row>
    <row r="2601" spans="1:2" x14ac:dyDescent="0.6">
      <c r="A2601" s="38"/>
      <c r="B2601" s="39"/>
    </row>
    <row r="2602" spans="1:2" x14ac:dyDescent="0.6">
      <c r="A2602" s="38"/>
      <c r="B2602" s="39"/>
    </row>
    <row r="2603" spans="1:2" x14ac:dyDescent="0.6">
      <c r="A2603" s="38"/>
      <c r="B2603" s="39"/>
    </row>
    <row r="2604" spans="1:2" x14ac:dyDescent="0.6">
      <c r="A2604" s="38"/>
      <c r="B2604" s="39"/>
    </row>
    <row r="2605" spans="1:2" x14ac:dyDescent="0.6">
      <c r="A2605" s="38"/>
      <c r="B2605" s="39"/>
    </row>
    <row r="2606" spans="1:2" x14ac:dyDescent="0.6">
      <c r="A2606" s="38"/>
      <c r="B2606" s="39"/>
    </row>
    <row r="2607" spans="1:2" x14ac:dyDescent="0.6">
      <c r="A2607" s="38"/>
      <c r="B2607" s="39"/>
    </row>
    <row r="2608" spans="1:2" x14ac:dyDescent="0.6">
      <c r="A2608" s="38"/>
      <c r="B2608" s="39"/>
    </row>
    <row r="2609" spans="1:2" x14ac:dyDescent="0.6">
      <c r="A2609" s="38"/>
      <c r="B2609" s="39"/>
    </row>
    <row r="2610" spans="1:2" x14ac:dyDescent="0.6">
      <c r="A2610" s="38"/>
      <c r="B2610" s="39"/>
    </row>
    <row r="2611" spans="1:2" x14ac:dyDescent="0.6">
      <c r="A2611" s="38"/>
      <c r="B2611" s="39"/>
    </row>
    <row r="2612" spans="1:2" x14ac:dyDescent="0.6">
      <c r="A2612" s="38"/>
      <c r="B2612" s="39"/>
    </row>
    <row r="2613" spans="1:2" x14ac:dyDescent="0.6">
      <c r="A2613" s="38"/>
      <c r="B2613" s="39"/>
    </row>
    <row r="2614" spans="1:2" x14ac:dyDescent="0.6">
      <c r="A2614" s="38"/>
      <c r="B2614" s="39"/>
    </row>
    <row r="2615" spans="1:2" x14ac:dyDescent="0.6">
      <c r="A2615" s="38"/>
      <c r="B2615" s="39"/>
    </row>
    <row r="2616" spans="1:2" x14ac:dyDescent="0.6">
      <c r="A2616" s="38"/>
      <c r="B2616" s="39"/>
    </row>
    <row r="2617" spans="1:2" x14ac:dyDescent="0.6">
      <c r="A2617" s="38"/>
      <c r="B2617" s="39"/>
    </row>
    <row r="2618" spans="1:2" x14ac:dyDescent="0.6">
      <c r="A2618" s="38"/>
      <c r="B2618" s="39"/>
    </row>
    <row r="2619" spans="1:2" x14ac:dyDescent="0.6">
      <c r="A2619" s="38"/>
      <c r="B2619" s="39"/>
    </row>
    <row r="2620" spans="1:2" x14ac:dyDescent="0.6">
      <c r="A2620" s="38"/>
      <c r="B2620" s="39"/>
    </row>
    <row r="2621" spans="1:2" x14ac:dyDescent="0.6">
      <c r="A2621" s="38"/>
      <c r="B2621" s="39"/>
    </row>
    <row r="2622" spans="1:2" x14ac:dyDescent="0.6">
      <c r="A2622" s="38"/>
      <c r="B2622" s="39"/>
    </row>
    <row r="2623" spans="1:2" x14ac:dyDescent="0.6">
      <c r="A2623" s="38"/>
      <c r="B2623" s="39"/>
    </row>
    <row r="2624" spans="1:2" x14ac:dyDescent="0.6">
      <c r="A2624" s="38"/>
      <c r="B2624" s="39"/>
    </row>
    <row r="2625" spans="1:2" x14ac:dyDescent="0.6">
      <c r="A2625" s="38"/>
      <c r="B2625" s="39"/>
    </row>
    <row r="2626" spans="1:2" x14ac:dyDescent="0.6">
      <c r="A2626" s="38"/>
      <c r="B2626" s="39"/>
    </row>
    <row r="2627" spans="1:2" x14ac:dyDescent="0.6">
      <c r="A2627" s="38"/>
      <c r="B2627" s="39"/>
    </row>
    <row r="2628" spans="1:2" x14ac:dyDescent="0.6">
      <c r="A2628" s="38"/>
      <c r="B2628" s="39"/>
    </row>
    <row r="2629" spans="1:2" x14ac:dyDescent="0.6">
      <c r="A2629" s="38"/>
      <c r="B2629" s="39"/>
    </row>
    <row r="2630" spans="1:2" x14ac:dyDescent="0.6">
      <c r="A2630" s="38"/>
      <c r="B2630" s="39"/>
    </row>
    <row r="2631" spans="1:2" x14ac:dyDescent="0.6">
      <c r="A2631" s="38"/>
      <c r="B2631" s="39"/>
    </row>
    <row r="2632" spans="1:2" x14ac:dyDescent="0.6">
      <c r="A2632" s="38"/>
      <c r="B2632" s="39"/>
    </row>
    <row r="2633" spans="1:2" x14ac:dyDescent="0.6">
      <c r="A2633" s="38"/>
      <c r="B2633" s="39"/>
    </row>
    <row r="2634" spans="1:2" x14ac:dyDescent="0.6">
      <c r="A2634" s="38"/>
      <c r="B2634" s="39"/>
    </row>
    <row r="2635" spans="1:2" x14ac:dyDescent="0.6">
      <c r="A2635" s="38"/>
      <c r="B2635" s="39"/>
    </row>
    <row r="2636" spans="1:2" x14ac:dyDescent="0.6">
      <c r="A2636" s="38"/>
      <c r="B2636" s="39"/>
    </row>
    <row r="2637" spans="1:2" x14ac:dyDescent="0.6">
      <c r="A2637" s="38"/>
      <c r="B2637" s="39"/>
    </row>
    <row r="2638" spans="1:2" x14ac:dyDescent="0.6">
      <c r="A2638" s="38"/>
      <c r="B2638" s="39"/>
    </row>
    <row r="2639" spans="1:2" x14ac:dyDescent="0.6">
      <c r="A2639" s="38"/>
      <c r="B2639" s="39"/>
    </row>
    <row r="2640" spans="1:2" x14ac:dyDescent="0.6">
      <c r="A2640" s="38"/>
      <c r="B2640" s="39"/>
    </row>
    <row r="2641" spans="1:2" x14ac:dyDescent="0.6">
      <c r="A2641" s="38"/>
      <c r="B2641" s="39"/>
    </row>
    <row r="2642" spans="1:2" x14ac:dyDescent="0.6">
      <c r="A2642" s="38"/>
      <c r="B2642" s="39"/>
    </row>
    <row r="2643" spans="1:2" x14ac:dyDescent="0.6">
      <c r="A2643" s="38"/>
      <c r="B2643" s="39"/>
    </row>
    <row r="2644" spans="1:2" x14ac:dyDescent="0.6">
      <c r="A2644" s="38"/>
      <c r="B2644" s="39"/>
    </row>
    <row r="2645" spans="1:2" x14ac:dyDescent="0.6">
      <c r="A2645" s="38"/>
      <c r="B2645" s="39"/>
    </row>
    <row r="2646" spans="1:2" x14ac:dyDescent="0.6">
      <c r="A2646" s="38"/>
      <c r="B2646" s="39"/>
    </row>
    <row r="2647" spans="1:2" x14ac:dyDescent="0.6">
      <c r="A2647" s="38"/>
      <c r="B2647" s="39"/>
    </row>
    <row r="2648" spans="1:2" x14ac:dyDescent="0.6">
      <c r="A2648" s="38"/>
      <c r="B2648" s="39"/>
    </row>
    <row r="2649" spans="1:2" x14ac:dyDescent="0.6">
      <c r="A2649" s="38"/>
      <c r="B2649" s="39"/>
    </row>
    <row r="2650" spans="1:2" x14ac:dyDescent="0.6">
      <c r="A2650" s="38"/>
      <c r="B2650" s="39"/>
    </row>
    <row r="2651" spans="1:2" x14ac:dyDescent="0.6">
      <c r="A2651" s="38"/>
      <c r="B2651" s="39"/>
    </row>
    <row r="2652" spans="1:2" x14ac:dyDescent="0.6">
      <c r="A2652" s="38"/>
      <c r="B2652" s="39"/>
    </row>
    <row r="2653" spans="1:2" x14ac:dyDescent="0.6">
      <c r="A2653" s="38"/>
      <c r="B2653" s="39"/>
    </row>
    <row r="2654" spans="1:2" x14ac:dyDescent="0.6">
      <c r="A2654" s="38"/>
      <c r="B2654" s="39"/>
    </row>
    <row r="2655" spans="1:2" x14ac:dyDescent="0.6">
      <c r="A2655" s="38"/>
      <c r="B2655" s="39"/>
    </row>
    <row r="2656" spans="1:2" x14ac:dyDescent="0.6">
      <c r="A2656" s="38"/>
      <c r="B2656" s="39"/>
    </row>
    <row r="2657" spans="1:2" x14ac:dyDescent="0.6">
      <c r="A2657" s="38"/>
      <c r="B2657" s="39"/>
    </row>
    <row r="2658" spans="1:2" x14ac:dyDescent="0.6">
      <c r="A2658" s="38"/>
      <c r="B2658" s="39"/>
    </row>
    <row r="2659" spans="1:2" x14ac:dyDescent="0.6">
      <c r="A2659" s="38"/>
      <c r="B2659" s="39"/>
    </row>
    <row r="2660" spans="1:2" x14ac:dyDescent="0.6">
      <c r="A2660" s="38"/>
      <c r="B2660" s="39"/>
    </row>
    <row r="2661" spans="1:2" x14ac:dyDescent="0.6">
      <c r="A2661" s="38"/>
      <c r="B2661" s="39"/>
    </row>
    <row r="2662" spans="1:2" x14ac:dyDescent="0.6">
      <c r="A2662" s="38"/>
      <c r="B2662" s="39"/>
    </row>
    <row r="2663" spans="1:2" x14ac:dyDescent="0.6">
      <c r="A2663" s="38"/>
      <c r="B2663" s="39"/>
    </row>
    <row r="2664" spans="1:2" x14ac:dyDescent="0.6">
      <c r="A2664" s="38"/>
      <c r="B2664" s="39"/>
    </row>
    <row r="2665" spans="1:2" x14ac:dyDescent="0.6">
      <c r="A2665" s="38"/>
      <c r="B2665" s="39"/>
    </row>
    <row r="2666" spans="1:2" x14ac:dyDescent="0.6">
      <c r="A2666" s="38"/>
      <c r="B2666" s="39"/>
    </row>
    <row r="2667" spans="1:2" x14ac:dyDescent="0.6">
      <c r="A2667" s="38"/>
      <c r="B2667" s="39"/>
    </row>
    <row r="2668" spans="1:2" x14ac:dyDescent="0.6">
      <c r="A2668" s="38"/>
      <c r="B2668" s="39"/>
    </row>
    <row r="2669" spans="1:2" x14ac:dyDescent="0.6">
      <c r="A2669" s="38"/>
      <c r="B2669" s="39"/>
    </row>
    <row r="2670" spans="1:2" x14ac:dyDescent="0.6">
      <c r="A2670" s="38"/>
      <c r="B2670" s="39"/>
    </row>
    <row r="2671" spans="1:2" x14ac:dyDescent="0.6">
      <c r="A2671" s="38"/>
      <c r="B2671" s="39"/>
    </row>
    <row r="2672" spans="1:2" x14ac:dyDescent="0.6">
      <c r="A2672" s="38"/>
      <c r="B2672" s="39"/>
    </row>
    <row r="2673" spans="1:2" x14ac:dyDescent="0.6">
      <c r="A2673" s="38"/>
      <c r="B2673" s="39"/>
    </row>
    <row r="2674" spans="1:2" x14ac:dyDescent="0.6">
      <c r="A2674" s="38"/>
      <c r="B2674" s="39"/>
    </row>
    <row r="2675" spans="1:2" x14ac:dyDescent="0.6">
      <c r="A2675" s="38"/>
      <c r="B2675" s="39"/>
    </row>
    <row r="2676" spans="1:2" x14ac:dyDescent="0.6">
      <c r="A2676" s="38"/>
      <c r="B2676" s="39"/>
    </row>
    <row r="2677" spans="1:2" x14ac:dyDescent="0.6">
      <c r="A2677" s="38"/>
      <c r="B2677" s="39"/>
    </row>
    <row r="2678" spans="1:2" x14ac:dyDescent="0.6">
      <c r="A2678" s="38"/>
      <c r="B2678" s="39"/>
    </row>
    <row r="2679" spans="1:2" x14ac:dyDescent="0.6">
      <c r="A2679" s="38"/>
      <c r="B2679" s="39"/>
    </row>
    <row r="2680" spans="1:2" x14ac:dyDescent="0.6">
      <c r="A2680" s="38"/>
      <c r="B2680" s="39"/>
    </row>
    <row r="2681" spans="1:2" x14ac:dyDescent="0.6">
      <c r="A2681" s="38"/>
      <c r="B2681" s="39"/>
    </row>
    <row r="2682" spans="1:2" x14ac:dyDescent="0.6">
      <c r="A2682" s="38"/>
      <c r="B2682" s="39"/>
    </row>
    <row r="2683" spans="1:2" x14ac:dyDescent="0.6">
      <c r="A2683" s="38"/>
      <c r="B2683" s="39"/>
    </row>
    <row r="2684" spans="1:2" x14ac:dyDescent="0.6">
      <c r="A2684" s="38"/>
      <c r="B2684" s="39"/>
    </row>
    <row r="2685" spans="1:2" x14ac:dyDescent="0.6">
      <c r="A2685" s="38"/>
      <c r="B2685" s="39"/>
    </row>
    <row r="2686" spans="1:2" x14ac:dyDescent="0.6">
      <c r="A2686" s="38"/>
      <c r="B2686" s="39"/>
    </row>
    <row r="2687" spans="1:2" x14ac:dyDescent="0.6">
      <c r="A2687" s="38"/>
      <c r="B2687" s="39"/>
    </row>
    <row r="2688" spans="1:2" x14ac:dyDescent="0.6">
      <c r="A2688" s="38"/>
      <c r="B2688" s="39"/>
    </row>
    <row r="2689" spans="1:2" x14ac:dyDescent="0.6">
      <c r="A2689" s="38"/>
      <c r="B2689" s="39"/>
    </row>
    <row r="2690" spans="1:2" x14ac:dyDescent="0.6">
      <c r="A2690" s="38"/>
      <c r="B2690" s="39"/>
    </row>
    <row r="2691" spans="1:2" x14ac:dyDescent="0.6">
      <c r="A2691" s="38"/>
      <c r="B2691" s="39"/>
    </row>
    <row r="2692" spans="1:2" x14ac:dyDescent="0.6">
      <c r="A2692" s="38"/>
      <c r="B2692" s="39"/>
    </row>
    <row r="2693" spans="1:2" x14ac:dyDescent="0.6">
      <c r="A2693" s="38"/>
      <c r="B2693" s="39"/>
    </row>
    <row r="2694" spans="1:2" x14ac:dyDescent="0.6">
      <c r="A2694" s="38"/>
      <c r="B2694" s="39"/>
    </row>
    <row r="2695" spans="1:2" x14ac:dyDescent="0.6">
      <c r="A2695" s="38"/>
      <c r="B2695" s="39"/>
    </row>
    <row r="2696" spans="1:2" x14ac:dyDescent="0.6">
      <c r="A2696" s="38"/>
      <c r="B2696" s="39"/>
    </row>
    <row r="2697" spans="1:2" x14ac:dyDescent="0.6">
      <c r="A2697" s="38"/>
      <c r="B2697" s="39"/>
    </row>
    <row r="2698" spans="1:2" x14ac:dyDescent="0.6">
      <c r="A2698" s="38"/>
      <c r="B2698" s="39"/>
    </row>
    <row r="2699" spans="1:2" x14ac:dyDescent="0.6">
      <c r="A2699" s="38"/>
      <c r="B2699" s="39"/>
    </row>
    <row r="2700" spans="1:2" x14ac:dyDescent="0.6">
      <c r="A2700" s="38"/>
      <c r="B2700" s="39"/>
    </row>
    <row r="2701" spans="1:2" x14ac:dyDescent="0.6">
      <c r="A2701" s="38"/>
      <c r="B2701" s="39"/>
    </row>
    <row r="2702" spans="1:2" x14ac:dyDescent="0.6">
      <c r="A2702" s="38"/>
      <c r="B2702" s="39"/>
    </row>
    <row r="2703" spans="1:2" x14ac:dyDescent="0.6">
      <c r="A2703" s="38"/>
      <c r="B2703" s="39"/>
    </row>
    <row r="2704" spans="1:2" x14ac:dyDescent="0.6">
      <c r="A2704" s="38"/>
      <c r="B2704" s="39"/>
    </row>
    <row r="2705" spans="1:2" x14ac:dyDescent="0.6">
      <c r="A2705" s="38"/>
      <c r="B2705" s="39"/>
    </row>
    <row r="2706" spans="1:2" x14ac:dyDescent="0.6">
      <c r="A2706" s="38"/>
      <c r="B2706" s="39"/>
    </row>
    <row r="2707" spans="1:2" x14ac:dyDescent="0.6">
      <c r="A2707" s="38"/>
      <c r="B2707" s="39"/>
    </row>
    <row r="2708" spans="1:2" x14ac:dyDescent="0.6">
      <c r="A2708" s="38"/>
      <c r="B2708" s="39"/>
    </row>
    <row r="2709" spans="1:2" x14ac:dyDescent="0.6">
      <c r="A2709" s="38"/>
      <c r="B2709" s="39"/>
    </row>
    <row r="2710" spans="1:2" x14ac:dyDescent="0.6">
      <c r="A2710" s="38"/>
      <c r="B2710" s="39"/>
    </row>
    <row r="2711" spans="1:2" x14ac:dyDescent="0.6">
      <c r="A2711" s="38"/>
      <c r="B2711" s="39"/>
    </row>
    <row r="2712" spans="1:2" x14ac:dyDescent="0.6">
      <c r="A2712" s="38"/>
      <c r="B2712" s="39"/>
    </row>
    <row r="2713" spans="1:2" x14ac:dyDescent="0.6">
      <c r="A2713" s="38"/>
      <c r="B2713" s="39"/>
    </row>
    <row r="2714" spans="1:2" x14ac:dyDescent="0.6">
      <c r="A2714" s="38"/>
      <c r="B2714" s="39"/>
    </row>
    <row r="2715" spans="1:2" x14ac:dyDescent="0.6">
      <c r="A2715" s="38"/>
      <c r="B2715" s="39"/>
    </row>
    <row r="2716" spans="1:2" x14ac:dyDescent="0.6">
      <c r="A2716" s="38"/>
      <c r="B2716" s="39"/>
    </row>
    <row r="2717" spans="1:2" x14ac:dyDescent="0.6">
      <c r="A2717" s="38"/>
      <c r="B2717" s="39"/>
    </row>
    <row r="2718" spans="1:2" x14ac:dyDescent="0.6">
      <c r="A2718" s="38"/>
      <c r="B2718" s="39"/>
    </row>
    <row r="2719" spans="1:2" x14ac:dyDescent="0.6">
      <c r="A2719" s="38"/>
      <c r="B2719" s="39"/>
    </row>
    <row r="2720" spans="1:2" x14ac:dyDescent="0.6">
      <c r="A2720" s="38"/>
      <c r="B2720" s="39"/>
    </row>
    <row r="2721" spans="1:2" x14ac:dyDescent="0.6">
      <c r="A2721" s="38"/>
      <c r="B2721" s="39"/>
    </row>
    <row r="2722" spans="1:2" x14ac:dyDescent="0.6">
      <c r="A2722" s="38"/>
      <c r="B2722" s="39"/>
    </row>
    <row r="2723" spans="1:2" x14ac:dyDescent="0.6">
      <c r="A2723" s="38"/>
      <c r="B2723" s="39"/>
    </row>
    <row r="2724" spans="1:2" x14ac:dyDescent="0.6">
      <c r="A2724" s="38"/>
      <c r="B2724" s="39"/>
    </row>
    <row r="2725" spans="1:2" x14ac:dyDescent="0.6">
      <c r="A2725" s="38"/>
      <c r="B2725" s="39"/>
    </row>
    <row r="2726" spans="1:2" x14ac:dyDescent="0.6">
      <c r="A2726" s="38"/>
      <c r="B2726" s="39"/>
    </row>
    <row r="2727" spans="1:2" x14ac:dyDescent="0.6">
      <c r="A2727" s="38"/>
      <c r="B2727" s="39"/>
    </row>
    <row r="2728" spans="1:2" x14ac:dyDescent="0.6">
      <c r="A2728" s="38"/>
      <c r="B2728" s="39"/>
    </row>
    <row r="2729" spans="1:2" x14ac:dyDescent="0.6">
      <c r="A2729" s="38"/>
      <c r="B2729" s="39"/>
    </row>
    <row r="2730" spans="1:2" x14ac:dyDescent="0.6">
      <c r="A2730" s="38"/>
      <c r="B2730" s="39"/>
    </row>
    <row r="2731" spans="1:2" x14ac:dyDescent="0.6">
      <c r="A2731" s="38"/>
      <c r="B2731" s="39"/>
    </row>
    <row r="2732" spans="1:2" x14ac:dyDescent="0.6">
      <c r="A2732" s="38"/>
      <c r="B2732" s="39"/>
    </row>
    <row r="2733" spans="1:2" x14ac:dyDescent="0.6">
      <c r="A2733" s="38"/>
      <c r="B2733" s="39"/>
    </row>
    <row r="2734" spans="1:2" x14ac:dyDescent="0.6">
      <c r="A2734" s="38"/>
      <c r="B2734" s="39"/>
    </row>
    <row r="2735" spans="1:2" x14ac:dyDescent="0.6">
      <c r="A2735" s="38"/>
      <c r="B2735" s="39"/>
    </row>
    <row r="2736" spans="1:2" x14ac:dyDescent="0.6">
      <c r="A2736" s="38"/>
      <c r="B2736" s="39"/>
    </row>
    <row r="2737" spans="1:2" x14ac:dyDescent="0.6">
      <c r="A2737" s="38"/>
      <c r="B2737" s="39"/>
    </row>
    <row r="2738" spans="1:2" x14ac:dyDescent="0.6">
      <c r="A2738" s="38"/>
      <c r="B2738" s="39"/>
    </row>
    <row r="2739" spans="1:2" x14ac:dyDescent="0.6">
      <c r="A2739" s="38"/>
      <c r="B2739" s="39"/>
    </row>
    <row r="2740" spans="1:2" x14ac:dyDescent="0.6">
      <c r="A2740" s="38"/>
      <c r="B2740" s="39"/>
    </row>
    <row r="2741" spans="1:2" x14ac:dyDescent="0.6">
      <c r="A2741" s="38"/>
      <c r="B2741" s="39"/>
    </row>
    <row r="2742" spans="1:2" x14ac:dyDescent="0.6">
      <c r="A2742" s="38"/>
      <c r="B2742" s="39"/>
    </row>
    <row r="2743" spans="1:2" x14ac:dyDescent="0.6">
      <c r="A2743" s="38"/>
      <c r="B2743" s="39"/>
    </row>
    <row r="2744" spans="1:2" x14ac:dyDescent="0.6">
      <c r="A2744" s="38"/>
      <c r="B2744" s="39"/>
    </row>
    <row r="2745" spans="1:2" x14ac:dyDescent="0.6">
      <c r="A2745" s="38"/>
      <c r="B2745" s="39"/>
    </row>
    <row r="2746" spans="1:2" x14ac:dyDescent="0.6">
      <c r="A2746" s="38"/>
      <c r="B2746" s="39"/>
    </row>
    <row r="2747" spans="1:2" x14ac:dyDescent="0.6">
      <c r="A2747" s="38"/>
      <c r="B2747" s="39"/>
    </row>
    <row r="2748" spans="1:2" x14ac:dyDescent="0.6">
      <c r="A2748" s="38"/>
      <c r="B2748" s="39"/>
    </row>
    <row r="2749" spans="1:2" x14ac:dyDescent="0.6">
      <c r="A2749" s="38"/>
      <c r="B2749" s="39"/>
    </row>
    <row r="2750" spans="1:2" x14ac:dyDescent="0.6">
      <c r="A2750" s="38"/>
      <c r="B2750" s="39"/>
    </row>
    <row r="2751" spans="1:2" x14ac:dyDescent="0.6">
      <c r="A2751" s="38"/>
      <c r="B2751" s="39"/>
    </row>
    <row r="2752" spans="1:2" x14ac:dyDescent="0.6">
      <c r="A2752" s="38"/>
      <c r="B2752" s="39"/>
    </row>
    <row r="2753" spans="1:2" x14ac:dyDescent="0.6">
      <c r="A2753" s="38"/>
      <c r="B2753" s="39"/>
    </row>
    <row r="2754" spans="1:2" x14ac:dyDescent="0.6">
      <c r="A2754" s="38"/>
      <c r="B2754" s="39"/>
    </row>
    <row r="2755" spans="1:2" x14ac:dyDescent="0.6">
      <c r="A2755" s="38"/>
      <c r="B2755" s="39"/>
    </row>
    <row r="2756" spans="1:2" x14ac:dyDescent="0.6">
      <c r="A2756" s="38"/>
      <c r="B2756" s="39"/>
    </row>
    <row r="2757" spans="1:2" x14ac:dyDescent="0.6">
      <c r="A2757" s="38"/>
      <c r="B2757" s="39"/>
    </row>
    <row r="2758" spans="1:2" x14ac:dyDescent="0.6">
      <c r="A2758" s="38"/>
      <c r="B2758" s="39"/>
    </row>
    <row r="2759" spans="1:2" x14ac:dyDescent="0.6">
      <c r="A2759" s="38"/>
      <c r="B2759" s="39"/>
    </row>
    <row r="2760" spans="1:2" x14ac:dyDescent="0.6">
      <c r="A2760" s="38"/>
      <c r="B2760" s="39"/>
    </row>
    <row r="2761" spans="1:2" x14ac:dyDescent="0.6">
      <c r="A2761" s="38"/>
      <c r="B2761" s="39"/>
    </row>
    <row r="2762" spans="1:2" x14ac:dyDescent="0.6">
      <c r="A2762" s="38"/>
      <c r="B2762" s="39"/>
    </row>
    <row r="2763" spans="1:2" x14ac:dyDescent="0.6">
      <c r="A2763" s="38"/>
      <c r="B2763" s="39"/>
    </row>
    <row r="2764" spans="1:2" x14ac:dyDescent="0.6">
      <c r="A2764" s="38"/>
      <c r="B2764" s="39"/>
    </row>
    <row r="2765" spans="1:2" x14ac:dyDescent="0.6">
      <c r="A2765" s="38"/>
      <c r="B2765" s="39"/>
    </row>
    <row r="2766" spans="1:2" x14ac:dyDescent="0.6">
      <c r="A2766" s="38"/>
      <c r="B2766" s="39"/>
    </row>
    <row r="2767" spans="1:2" x14ac:dyDescent="0.6">
      <c r="A2767" s="38"/>
      <c r="B2767" s="39"/>
    </row>
    <row r="2768" spans="1:2" x14ac:dyDescent="0.6">
      <c r="A2768" s="38"/>
      <c r="B2768" s="39"/>
    </row>
    <row r="2769" spans="1:2" x14ac:dyDescent="0.6">
      <c r="A2769" s="38"/>
      <c r="B2769" s="39"/>
    </row>
    <row r="2770" spans="1:2" x14ac:dyDescent="0.6">
      <c r="A2770" s="38"/>
      <c r="B2770" s="39"/>
    </row>
    <row r="2771" spans="1:2" x14ac:dyDescent="0.6">
      <c r="A2771" s="38"/>
      <c r="B2771" s="39"/>
    </row>
    <row r="2772" spans="1:2" x14ac:dyDescent="0.6">
      <c r="A2772" s="38"/>
      <c r="B2772" s="39"/>
    </row>
    <row r="2773" spans="1:2" x14ac:dyDescent="0.6">
      <c r="A2773" s="38"/>
      <c r="B2773" s="39"/>
    </row>
    <row r="2774" spans="1:2" x14ac:dyDescent="0.6">
      <c r="A2774" s="38"/>
      <c r="B2774" s="39"/>
    </row>
    <row r="2775" spans="1:2" x14ac:dyDescent="0.6">
      <c r="A2775" s="38"/>
      <c r="B2775" s="39"/>
    </row>
    <row r="2776" spans="1:2" x14ac:dyDescent="0.6">
      <c r="A2776" s="38"/>
      <c r="B2776" s="39"/>
    </row>
    <row r="2777" spans="1:2" x14ac:dyDescent="0.6">
      <c r="A2777" s="38"/>
      <c r="B2777" s="39"/>
    </row>
    <row r="2778" spans="1:2" x14ac:dyDescent="0.6">
      <c r="A2778" s="38"/>
      <c r="B2778" s="39"/>
    </row>
    <row r="2779" spans="1:2" x14ac:dyDescent="0.6">
      <c r="A2779" s="38"/>
      <c r="B2779" s="39"/>
    </row>
    <row r="2780" spans="1:2" x14ac:dyDescent="0.6">
      <c r="A2780" s="38"/>
      <c r="B2780" s="39"/>
    </row>
    <row r="2781" spans="1:2" x14ac:dyDescent="0.6">
      <c r="A2781" s="38"/>
      <c r="B2781" s="39"/>
    </row>
    <row r="2782" spans="1:2" x14ac:dyDescent="0.6">
      <c r="A2782" s="38"/>
      <c r="B2782" s="39"/>
    </row>
    <row r="2783" spans="1:2" x14ac:dyDescent="0.6">
      <c r="A2783" s="38"/>
      <c r="B2783" s="39"/>
    </row>
    <row r="2784" spans="1:2" x14ac:dyDescent="0.6">
      <c r="A2784" s="38"/>
      <c r="B2784" s="39"/>
    </row>
    <row r="2785" spans="1:2" x14ac:dyDescent="0.6">
      <c r="A2785" s="38"/>
      <c r="B2785" s="39"/>
    </row>
    <row r="2786" spans="1:2" x14ac:dyDescent="0.6">
      <c r="A2786" s="38"/>
      <c r="B2786" s="39"/>
    </row>
    <row r="2787" spans="1:2" x14ac:dyDescent="0.6">
      <c r="A2787" s="38"/>
      <c r="B2787" s="39"/>
    </row>
    <row r="2788" spans="1:2" x14ac:dyDescent="0.6">
      <c r="A2788" s="38"/>
      <c r="B2788" s="39"/>
    </row>
    <row r="2789" spans="1:2" x14ac:dyDescent="0.6">
      <c r="A2789" s="38"/>
      <c r="B2789" s="39"/>
    </row>
    <row r="2790" spans="1:2" x14ac:dyDescent="0.6">
      <c r="A2790" s="38"/>
      <c r="B2790" s="39"/>
    </row>
    <row r="2791" spans="1:2" x14ac:dyDescent="0.6">
      <c r="A2791" s="38"/>
      <c r="B2791" s="39"/>
    </row>
    <row r="2792" spans="1:2" x14ac:dyDescent="0.6">
      <c r="A2792" s="38"/>
      <c r="B2792" s="39"/>
    </row>
    <row r="2793" spans="1:2" x14ac:dyDescent="0.6">
      <c r="A2793" s="38"/>
      <c r="B2793" s="39"/>
    </row>
    <row r="2794" spans="1:2" x14ac:dyDescent="0.6">
      <c r="A2794" s="38"/>
      <c r="B2794" s="39"/>
    </row>
    <row r="2795" spans="1:2" x14ac:dyDescent="0.6">
      <c r="A2795" s="38"/>
      <c r="B2795" s="39"/>
    </row>
    <row r="2796" spans="1:2" x14ac:dyDescent="0.6">
      <c r="A2796" s="38"/>
      <c r="B2796" s="39"/>
    </row>
    <row r="2797" spans="1:2" x14ac:dyDescent="0.6">
      <c r="A2797" s="38"/>
      <c r="B2797" s="39"/>
    </row>
    <row r="2798" spans="1:2" x14ac:dyDescent="0.6">
      <c r="A2798" s="38"/>
      <c r="B2798" s="39"/>
    </row>
    <row r="2799" spans="1:2" x14ac:dyDescent="0.6">
      <c r="A2799" s="38"/>
      <c r="B2799" s="39"/>
    </row>
    <row r="2800" spans="1:2" x14ac:dyDescent="0.6">
      <c r="A2800" s="38"/>
      <c r="B2800" s="39"/>
    </row>
    <row r="2801" spans="1:2" x14ac:dyDescent="0.6">
      <c r="A2801" s="38"/>
      <c r="B2801" s="39"/>
    </row>
    <row r="2802" spans="1:2" x14ac:dyDescent="0.6">
      <c r="A2802" s="38"/>
      <c r="B2802" s="39"/>
    </row>
    <row r="2803" spans="1:2" x14ac:dyDescent="0.6">
      <c r="A2803" s="38"/>
      <c r="B2803" s="39"/>
    </row>
    <row r="2804" spans="1:2" x14ac:dyDescent="0.6">
      <c r="A2804" s="38"/>
      <c r="B2804" s="39"/>
    </row>
    <row r="2805" spans="1:2" x14ac:dyDescent="0.6">
      <c r="A2805" s="38"/>
      <c r="B2805" s="39"/>
    </row>
    <row r="2806" spans="1:2" x14ac:dyDescent="0.6">
      <c r="A2806" s="38"/>
      <c r="B2806" s="39"/>
    </row>
    <row r="2807" spans="1:2" x14ac:dyDescent="0.6">
      <c r="A2807" s="38"/>
      <c r="B2807" s="39"/>
    </row>
    <row r="2808" spans="1:2" x14ac:dyDescent="0.6">
      <c r="A2808" s="38"/>
      <c r="B2808" s="39"/>
    </row>
    <row r="2809" spans="1:2" x14ac:dyDescent="0.6">
      <c r="A2809" s="38"/>
      <c r="B2809" s="39"/>
    </row>
    <row r="2810" spans="1:2" x14ac:dyDescent="0.6">
      <c r="A2810" s="38"/>
      <c r="B2810" s="39"/>
    </row>
    <row r="2811" spans="1:2" x14ac:dyDescent="0.6">
      <c r="A2811" s="38"/>
      <c r="B2811" s="39"/>
    </row>
    <row r="2812" spans="1:2" x14ac:dyDescent="0.6">
      <c r="A2812" s="38"/>
      <c r="B2812" s="39"/>
    </row>
    <row r="2813" spans="1:2" x14ac:dyDescent="0.6">
      <c r="A2813" s="38"/>
      <c r="B2813" s="39"/>
    </row>
    <row r="2814" spans="1:2" x14ac:dyDescent="0.6">
      <c r="A2814" s="38"/>
      <c r="B2814" s="39"/>
    </row>
    <row r="2815" spans="1:2" x14ac:dyDescent="0.6">
      <c r="A2815" s="38"/>
      <c r="B2815" s="39"/>
    </row>
    <row r="2816" spans="1:2" x14ac:dyDescent="0.6">
      <c r="A2816" s="38"/>
      <c r="B2816" s="39"/>
    </row>
    <row r="2817" spans="1:2" x14ac:dyDescent="0.6">
      <c r="A2817" s="38"/>
      <c r="B2817" s="39"/>
    </row>
    <row r="2818" spans="1:2" x14ac:dyDescent="0.6">
      <c r="A2818" s="38"/>
      <c r="B2818" s="39"/>
    </row>
    <row r="2819" spans="1:2" x14ac:dyDescent="0.6">
      <c r="A2819" s="38"/>
      <c r="B2819" s="39"/>
    </row>
    <row r="2820" spans="1:2" x14ac:dyDescent="0.6">
      <c r="A2820" s="38"/>
      <c r="B2820" s="39"/>
    </row>
    <row r="2821" spans="1:2" x14ac:dyDescent="0.6">
      <c r="A2821" s="38"/>
      <c r="B2821" s="39"/>
    </row>
    <row r="2822" spans="1:2" x14ac:dyDescent="0.6">
      <c r="A2822" s="38"/>
      <c r="B2822" s="39"/>
    </row>
    <row r="2823" spans="1:2" x14ac:dyDescent="0.6">
      <c r="A2823" s="38"/>
      <c r="B2823" s="39"/>
    </row>
    <row r="2824" spans="1:2" x14ac:dyDescent="0.6">
      <c r="A2824" s="38"/>
      <c r="B2824" s="39"/>
    </row>
    <row r="2825" spans="1:2" x14ac:dyDescent="0.6">
      <c r="A2825" s="38"/>
      <c r="B2825" s="39"/>
    </row>
    <row r="2826" spans="1:2" x14ac:dyDescent="0.6">
      <c r="A2826" s="38"/>
      <c r="B2826" s="39"/>
    </row>
    <row r="2827" spans="1:2" x14ac:dyDescent="0.6">
      <c r="A2827" s="38"/>
      <c r="B2827" s="39"/>
    </row>
    <row r="2828" spans="1:2" x14ac:dyDescent="0.6">
      <c r="A2828" s="38"/>
      <c r="B2828" s="39"/>
    </row>
    <row r="2829" spans="1:2" x14ac:dyDescent="0.6">
      <c r="A2829" s="38"/>
      <c r="B2829" s="39"/>
    </row>
    <row r="2830" spans="1:2" x14ac:dyDescent="0.6">
      <c r="A2830" s="38"/>
      <c r="B2830" s="39"/>
    </row>
    <row r="2831" spans="1:2" x14ac:dyDescent="0.6">
      <c r="A2831" s="38"/>
      <c r="B2831" s="39"/>
    </row>
    <row r="2832" spans="1:2" x14ac:dyDescent="0.6">
      <c r="A2832" s="38"/>
      <c r="B2832" s="39"/>
    </row>
    <row r="2833" spans="1:2" x14ac:dyDescent="0.6">
      <c r="A2833" s="38"/>
      <c r="B2833" s="39"/>
    </row>
    <row r="2834" spans="1:2" x14ac:dyDescent="0.6">
      <c r="A2834" s="38"/>
      <c r="B2834" s="39"/>
    </row>
    <row r="2835" spans="1:2" x14ac:dyDescent="0.6">
      <c r="A2835" s="38"/>
      <c r="B2835" s="39"/>
    </row>
    <row r="2836" spans="1:2" x14ac:dyDescent="0.6">
      <c r="A2836" s="38"/>
      <c r="B2836" s="39"/>
    </row>
    <row r="2837" spans="1:2" x14ac:dyDescent="0.6">
      <c r="A2837" s="38"/>
      <c r="B2837" s="39"/>
    </row>
    <row r="2838" spans="1:2" x14ac:dyDescent="0.6">
      <c r="A2838" s="38"/>
      <c r="B2838" s="39"/>
    </row>
    <row r="2839" spans="1:2" x14ac:dyDescent="0.6">
      <c r="A2839" s="38"/>
      <c r="B2839" s="39"/>
    </row>
    <row r="2840" spans="1:2" x14ac:dyDescent="0.6">
      <c r="A2840" s="38"/>
      <c r="B2840" s="39"/>
    </row>
    <row r="2841" spans="1:2" x14ac:dyDescent="0.6">
      <c r="A2841" s="38"/>
      <c r="B2841" s="39"/>
    </row>
    <row r="2842" spans="1:2" x14ac:dyDescent="0.6">
      <c r="A2842" s="38"/>
      <c r="B2842" s="39"/>
    </row>
    <row r="2843" spans="1:2" x14ac:dyDescent="0.6">
      <c r="A2843" s="38"/>
      <c r="B2843" s="39"/>
    </row>
    <row r="2844" spans="1:2" x14ac:dyDescent="0.6">
      <c r="A2844" s="38"/>
      <c r="B2844" s="39"/>
    </row>
    <row r="2845" spans="1:2" x14ac:dyDescent="0.6">
      <c r="A2845" s="38"/>
      <c r="B2845" s="39"/>
    </row>
    <row r="2846" spans="1:2" x14ac:dyDescent="0.6">
      <c r="A2846" s="38"/>
      <c r="B2846" s="39"/>
    </row>
    <row r="2847" spans="1:2" x14ac:dyDescent="0.6">
      <c r="A2847" s="38"/>
      <c r="B2847" s="39"/>
    </row>
    <row r="2848" spans="1:2" x14ac:dyDescent="0.6">
      <c r="A2848" s="38"/>
      <c r="B2848" s="39"/>
    </row>
    <row r="2849" spans="1:2" x14ac:dyDescent="0.6">
      <c r="A2849" s="38"/>
      <c r="B2849" s="39"/>
    </row>
    <row r="2850" spans="1:2" x14ac:dyDescent="0.6">
      <c r="A2850" s="38"/>
      <c r="B2850" s="39"/>
    </row>
    <row r="2851" spans="1:2" x14ac:dyDescent="0.6">
      <c r="A2851" s="38"/>
      <c r="B2851" s="39"/>
    </row>
    <row r="2852" spans="1:2" x14ac:dyDescent="0.6">
      <c r="A2852" s="38"/>
      <c r="B2852" s="39"/>
    </row>
    <row r="2853" spans="1:2" x14ac:dyDescent="0.6">
      <c r="A2853" s="38"/>
      <c r="B2853" s="39"/>
    </row>
    <row r="2854" spans="1:2" x14ac:dyDescent="0.6">
      <c r="A2854" s="38"/>
      <c r="B2854" s="39"/>
    </row>
    <row r="2855" spans="1:2" x14ac:dyDescent="0.6">
      <c r="A2855" s="38"/>
      <c r="B2855" s="39"/>
    </row>
    <row r="2856" spans="1:2" x14ac:dyDescent="0.6">
      <c r="A2856" s="38"/>
      <c r="B2856" s="39"/>
    </row>
    <row r="2857" spans="1:2" x14ac:dyDescent="0.6">
      <c r="A2857" s="38"/>
      <c r="B2857" s="39"/>
    </row>
    <row r="2858" spans="1:2" x14ac:dyDescent="0.6">
      <c r="A2858" s="38"/>
      <c r="B2858" s="39"/>
    </row>
    <row r="2859" spans="1:2" x14ac:dyDescent="0.6">
      <c r="A2859" s="38"/>
      <c r="B2859" s="39"/>
    </row>
    <row r="2860" spans="1:2" x14ac:dyDescent="0.6">
      <c r="A2860" s="38"/>
      <c r="B2860" s="39"/>
    </row>
    <row r="2861" spans="1:2" x14ac:dyDescent="0.6">
      <c r="A2861" s="38"/>
      <c r="B2861" s="39"/>
    </row>
    <row r="2862" spans="1:2" x14ac:dyDescent="0.6">
      <c r="A2862" s="38"/>
      <c r="B2862" s="39"/>
    </row>
    <row r="2863" spans="1:2" x14ac:dyDescent="0.6">
      <c r="A2863" s="38"/>
      <c r="B2863" s="39"/>
    </row>
    <row r="2864" spans="1:2" x14ac:dyDescent="0.6">
      <c r="A2864" s="38"/>
      <c r="B2864" s="39"/>
    </row>
    <row r="2865" spans="1:2" x14ac:dyDescent="0.6">
      <c r="A2865" s="38"/>
      <c r="B2865" s="39"/>
    </row>
    <row r="2866" spans="1:2" x14ac:dyDescent="0.6">
      <c r="A2866" s="38"/>
      <c r="B2866" s="39"/>
    </row>
    <row r="2867" spans="1:2" x14ac:dyDescent="0.6">
      <c r="A2867" s="38"/>
      <c r="B2867" s="39"/>
    </row>
    <row r="2868" spans="1:2" x14ac:dyDescent="0.6">
      <c r="A2868" s="38"/>
      <c r="B2868" s="39"/>
    </row>
    <row r="2869" spans="1:2" x14ac:dyDescent="0.6">
      <c r="A2869" s="38"/>
      <c r="B2869" s="39"/>
    </row>
    <row r="2870" spans="1:2" x14ac:dyDescent="0.6">
      <c r="A2870" s="38"/>
      <c r="B2870" s="39"/>
    </row>
    <row r="2871" spans="1:2" x14ac:dyDescent="0.6">
      <c r="A2871" s="38"/>
      <c r="B2871" s="39"/>
    </row>
    <row r="2872" spans="1:2" x14ac:dyDescent="0.6">
      <c r="A2872" s="38"/>
      <c r="B2872" s="39"/>
    </row>
    <row r="2873" spans="1:2" x14ac:dyDescent="0.6">
      <c r="A2873" s="38"/>
      <c r="B2873" s="39"/>
    </row>
    <row r="2874" spans="1:2" x14ac:dyDescent="0.6">
      <c r="A2874" s="38"/>
      <c r="B2874" s="39"/>
    </row>
    <row r="2875" spans="1:2" x14ac:dyDescent="0.6">
      <c r="A2875" s="38"/>
      <c r="B2875" s="39"/>
    </row>
    <row r="2876" spans="1:2" x14ac:dyDescent="0.6">
      <c r="A2876" s="38"/>
      <c r="B2876" s="39"/>
    </row>
    <row r="2877" spans="1:2" x14ac:dyDescent="0.6">
      <c r="A2877" s="38"/>
      <c r="B2877" s="39"/>
    </row>
    <row r="2878" spans="1:2" x14ac:dyDescent="0.6">
      <c r="A2878" s="38"/>
      <c r="B2878" s="39"/>
    </row>
    <row r="2879" spans="1:2" x14ac:dyDescent="0.6">
      <c r="A2879" s="38"/>
      <c r="B2879" s="39"/>
    </row>
    <row r="2880" spans="1:2" x14ac:dyDescent="0.6">
      <c r="A2880" s="38"/>
      <c r="B2880" s="39"/>
    </row>
    <row r="2881" spans="1:2" x14ac:dyDescent="0.6">
      <c r="A2881" s="38"/>
      <c r="B2881" s="39"/>
    </row>
    <row r="2882" spans="1:2" x14ac:dyDescent="0.6">
      <c r="A2882" s="38"/>
      <c r="B2882" s="39"/>
    </row>
    <row r="2883" spans="1:2" x14ac:dyDescent="0.6">
      <c r="A2883" s="38"/>
      <c r="B2883" s="39"/>
    </row>
    <row r="2884" spans="1:2" x14ac:dyDescent="0.6">
      <c r="A2884" s="38"/>
      <c r="B2884" s="39"/>
    </row>
    <row r="2885" spans="1:2" x14ac:dyDescent="0.6">
      <c r="A2885" s="38"/>
      <c r="B2885" s="39"/>
    </row>
    <row r="2886" spans="1:2" x14ac:dyDescent="0.6">
      <c r="A2886" s="38"/>
      <c r="B2886" s="39"/>
    </row>
    <row r="2887" spans="1:2" x14ac:dyDescent="0.6">
      <c r="A2887" s="38"/>
      <c r="B2887" s="39"/>
    </row>
    <row r="2888" spans="1:2" x14ac:dyDescent="0.6">
      <c r="A2888" s="38"/>
      <c r="B2888" s="39"/>
    </row>
    <row r="2889" spans="1:2" x14ac:dyDescent="0.6">
      <c r="A2889" s="38"/>
      <c r="B2889" s="39"/>
    </row>
    <row r="2890" spans="1:2" x14ac:dyDescent="0.6">
      <c r="A2890" s="38"/>
      <c r="B2890" s="39"/>
    </row>
    <row r="2891" spans="1:2" x14ac:dyDescent="0.6">
      <c r="A2891" s="38"/>
      <c r="B2891" s="39"/>
    </row>
    <row r="2892" spans="1:2" x14ac:dyDescent="0.6">
      <c r="A2892" s="38"/>
      <c r="B2892" s="39"/>
    </row>
    <row r="2893" spans="1:2" x14ac:dyDescent="0.6">
      <c r="A2893" s="38"/>
      <c r="B2893" s="39"/>
    </row>
    <row r="2894" spans="1:2" x14ac:dyDescent="0.6">
      <c r="A2894" s="38"/>
      <c r="B2894" s="39"/>
    </row>
    <row r="2895" spans="1:2" x14ac:dyDescent="0.6">
      <c r="A2895" s="38"/>
      <c r="B2895" s="39"/>
    </row>
    <row r="2896" spans="1:2" x14ac:dyDescent="0.6">
      <c r="A2896" s="38"/>
      <c r="B2896" s="39"/>
    </row>
    <row r="2897" spans="1:2" x14ac:dyDescent="0.6">
      <c r="A2897" s="38"/>
      <c r="B2897" s="39"/>
    </row>
    <row r="2898" spans="1:2" x14ac:dyDescent="0.6">
      <c r="A2898" s="38"/>
      <c r="B2898" s="39"/>
    </row>
    <row r="2899" spans="1:2" x14ac:dyDescent="0.6">
      <c r="A2899" s="38"/>
      <c r="B2899" s="39"/>
    </row>
    <row r="2900" spans="1:2" x14ac:dyDescent="0.6">
      <c r="A2900" s="38"/>
      <c r="B2900" s="39"/>
    </row>
    <row r="2901" spans="1:2" x14ac:dyDescent="0.6">
      <c r="A2901" s="38"/>
      <c r="B2901" s="39"/>
    </row>
    <row r="2902" spans="1:2" x14ac:dyDescent="0.6">
      <c r="A2902" s="38"/>
      <c r="B2902" s="39"/>
    </row>
    <row r="2903" spans="1:2" x14ac:dyDescent="0.6">
      <c r="A2903" s="38"/>
      <c r="B2903" s="39"/>
    </row>
    <row r="2904" spans="1:2" x14ac:dyDescent="0.6">
      <c r="A2904" s="38"/>
      <c r="B2904" s="39"/>
    </row>
    <row r="2905" spans="1:2" x14ac:dyDescent="0.6">
      <c r="A2905" s="38"/>
      <c r="B2905" s="39"/>
    </row>
    <row r="2906" spans="1:2" x14ac:dyDescent="0.6">
      <c r="A2906" s="38"/>
      <c r="B2906" s="39"/>
    </row>
    <row r="2907" spans="1:2" x14ac:dyDescent="0.6">
      <c r="A2907" s="38"/>
      <c r="B2907" s="39"/>
    </row>
    <row r="2908" spans="1:2" x14ac:dyDescent="0.6">
      <c r="A2908" s="38"/>
      <c r="B2908" s="39"/>
    </row>
    <row r="2909" spans="1:2" x14ac:dyDescent="0.6">
      <c r="A2909" s="38"/>
      <c r="B2909" s="39"/>
    </row>
    <row r="2910" spans="1:2" x14ac:dyDescent="0.6">
      <c r="A2910" s="38"/>
      <c r="B2910" s="39"/>
    </row>
    <row r="2911" spans="1:2" x14ac:dyDescent="0.6">
      <c r="A2911" s="38"/>
      <c r="B2911" s="39"/>
    </row>
    <row r="2912" spans="1:2" x14ac:dyDescent="0.6">
      <c r="A2912" s="38"/>
      <c r="B2912" s="39"/>
    </row>
    <row r="2913" spans="1:2" x14ac:dyDescent="0.6">
      <c r="A2913" s="38"/>
      <c r="B2913" s="39"/>
    </row>
    <row r="2914" spans="1:2" x14ac:dyDescent="0.6">
      <c r="A2914" s="38"/>
      <c r="B2914" s="39"/>
    </row>
    <row r="2915" spans="1:2" x14ac:dyDescent="0.6">
      <c r="A2915" s="38"/>
      <c r="B2915" s="39"/>
    </row>
    <row r="2916" spans="1:2" x14ac:dyDescent="0.6">
      <c r="A2916" s="38"/>
      <c r="B2916" s="39"/>
    </row>
    <row r="2917" spans="1:2" x14ac:dyDescent="0.6">
      <c r="A2917" s="38"/>
      <c r="B2917" s="39"/>
    </row>
    <row r="2918" spans="1:2" x14ac:dyDescent="0.6">
      <c r="A2918" s="38"/>
      <c r="B2918" s="39"/>
    </row>
    <row r="2919" spans="1:2" x14ac:dyDescent="0.6">
      <c r="A2919" s="38"/>
      <c r="B2919" s="39"/>
    </row>
    <row r="2920" spans="1:2" x14ac:dyDescent="0.6">
      <c r="A2920" s="38"/>
      <c r="B2920" s="39"/>
    </row>
    <row r="2921" spans="1:2" x14ac:dyDescent="0.6">
      <c r="A2921" s="38"/>
      <c r="B2921" s="39"/>
    </row>
    <row r="2922" spans="1:2" x14ac:dyDescent="0.6">
      <c r="A2922" s="38"/>
      <c r="B2922" s="39"/>
    </row>
    <row r="2923" spans="1:2" x14ac:dyDescent="0.6">
      <c r="A2923" s="38"/>
      <c r="B2923" s="39"/>
    </row>
    <row r="2924" spans="1:2" x14ac:dyDescent="0.6">
      <c r="A2924" s="38"/>
      <c r="B2924" s="39"/>
    </row>
    <row r="2925" spans="1:2" x14ac:dyDescent="0.6">
      <c r="A2925" s="38"/>
      <c r="B2925" s="39"/>
    </row>
    <row r="2926" spans="1:2" x14ac:dyDescent="0.6">
      <c r="A2926" s="38"/>
      <c r="B2926" s="39"/>
    </row>
    <row r="2927" spans="1:2" x14ac:dyDescent="0.6">
      <c r="A2927" s="38"/>
      <c r="B2927" s="39"/>
    </row>
    <row r="2928" spans="1:2" x14ac:dyDescent="0.6">
      <c r="A2928" s="38"/>
      <c r="B2928" s="39"/>
    </row>
    <row r="2929" spans="1:2" x14ac:dyDescent="0.6">
      <c r="A2929" s="38"/>
      <c r="B2929" s="39"/>
    </row>
    <row r="2930" spans="1:2" x14ac:dyDescent="0.6">
      <c r="A2930" s="38"/>
      <c r="B2930" s="39"/>
    </row>
    <row r="2931" spans="1:2" x14ac:dyDescent="0.6">
      <c r="A2931" s="38"/>
      <c r="B2931" s="39"/>
    </row>
    <row r="2932" spans="1:2" x14ac:dyDescent="0.6">
      <c r="A2932" s="38"/>
      <c r="B2932" s="39"/>
    </row>
    <row r="2933" spans="1:2" x14ac:dyDescent="0.6">
      <c r="A2933" s="38"/>
      <c r="B2933" s="39"/>
    </row>
    <row r="2934" spans="1:2" x14ac:dyDescent="0.6">
      <c r="A2934" s="38"/>
      <c r="B2934" s="39"/>
    </row>
    <row r="2935" spans="1:2" x14ac:dyDescent="0.6">
      <c r="A2935" s="38"/>
      <c r="B2935" s="39"/>
    </row>
    <row r="2936" spans="1:2" x14ac:dyDescent="0.6">
      <c r="A2936" s="38"/>
      <c r="B2936" s="39"/>
    </row>
    <row r="2937" spans="1:2" x14ac:dyDescent="0.6">
      <c r="A2937" s="38"/>
      <c r="B2937" s="39"/>
    </row>
    <row r="2938" spans="1:2" x14ac:dyDescent="0.6">
      <c r="A2938" s="38"/>
      <c r="B2938" s="39"/>
    </row>
    <row r="2939" spans="1:2" x14ac:dyDescent="0.6">
      <c r="A2939" s="38"/>
      <c r="B2939" s="39"/>
    </row>
    <row r="2940" spans="1:2" x14ac:dyDescent="0.6">
      <c r="A2940" s="38"/>
      <c r="B2940" s="39"/>
    </row>
    <row r="2941" spans="1:2" x14ac:dyDescent="0.6">
      <c r="A2941" s="38"/>
      <c r="B2941" s="39"/>
    </row>
    <row r="2942" spans="1:2" x14ac:dyDescent="0.6">
      <c r="A2942" s="38"/>
      <c r="B2942" s="39"/>
    </row>
    <row r="2943" spans="1:2" x14ac:dyDescent="0.6">
      <c r="A2943" s="38"/>
      <c r="B2943" s="39"/>
    </row>
    <row r="2944" spans="1:2" x14ac:dyDescent="0.6">
      <c r="A2944" s="38"/>
      <c r="B2944" s="39"/>
    </row>
    <row r="2945" spans="1:2" x14ac:dyDescent="0.6">
      <c r="A2945" s="38"/>
      <c r="B2945" s="39"/>
    </row>
    <row r="2946" spans="1:2" x14ac:dyDescent="0.6">
      <c r="A2946" s="38"/>
      <c r="B2946" s="39"/>
    </row>
    <row r="2947" spans="1:2" x14ac:dyDescent="0.6">
      <c r="A2947" s="38"/>
      <c r="B2947" s="39"/>
    </row>
    <row r="2948" spans="1:2" x14ac:dyDescent="0.6">
      <c r="A2948" s="38"/>
      <c r="B2948" s="39"/>
    </row>
    <row r="2949" spans="1:2" x14ac:dyDescent="0.6">
      <c r="A2949" s="38"/>
      <c r="B2949" s="39"/>
    </row>
    <row r="2950" spans="1:2" x14ac:dyDescent="0.6">
      <c r="A2950" s="38"/>
      <c r="B2950" s="39"/>
    </row>
    <row r="2951" spans="1:2" x14ac:dyDescent="0.6">
      <c r="A2951" s="38"/>
      <c r="B2951" s="39"/>
    </row>
    <row r="2952" spans="1:2" x14ac:dyDescent="0.6">
      <c r="A2952" s="38"/>
      <c r="B2952" s="39"/>
    </row>
    <row r="2953" spans="1:2" x14ac:dyDescent="0.6">
      <c r="A2953" s="38"/>
      <c r="B2953" s="39"/>
    </row>
    <row r="2954" spans="1:2" x14ac:dyDescent="0.6">
      <c r="A2954" s="38"/>
      <c r="B2954" s="39"/>
    </row>
    <row r="2955" spans="1:2" x14ac:dyDescent="0.6">
      <c r="A2955" s="38"/>
      <c r="B2955" s="39"/>
    </row>
    <row r="2956" spans="1:2" x14ac:dyDescent="0.6">
      <c r="A2956" s="38"/>
      <c r="B2956" s="39"/>
    </row>
    <row r="2957" spans="1:2" x14ac:dyDescent="0.6">
      <c r="A2957" s="38"/>
      <c r="B2957" s="39"/>
    </row>
    <row r="2958" spans="1:2" x14ac:dyDescent="0.6">
      <c r="A2958" s="38"/>
      <c r="B2958" s="39"/>
    </row>
    <row r="2959" spans="1:2" x14ac:dyDescent="0.6">
      <c r="A2959" s="38"/>
      <c r="B2959" s="39"/>
    </row>
    <row r="2960" spans="1:2" x14ac:dyDescent="0.6">
      <c r="A2960" s="38"/>
      <c r="B2960" s="39"/>
    </row>
    <row r="2961" spans="1:2" x14ac:dyDescent="0.6">
      <c r="A2961" s="38"/>
      <c r="B2961" s="39"/>
    </row>
    <row r="2962" spans="1:2" x14ac:dyDescent="0.6">
      <c r="A2962" s="38"/>
      <c r="B2962" s="39"/>
    </row>
    <row r="2963" spans="1:2" x14ac:dyDescent="0.6">
      <c r="A2963" s="38"/>
      <c r="B2963" s="39"/>
    </row>
    <row r="2964" spans="1:2" x14ac:dyDescent="0.6">
      <c r="A2964" s="38"/>
      <c r="B2964" s="39"/>
    </row>
    <row r="2965" spans="1:2" x14ac:dyDescent="0.6">
      <c r="A2965" s="38"/>
      <c r="B2965" s="39"/>
    </row>
    <row r="2966" spans="1:2" x14ac:dyDescent="0.6">
      <c r="A2966" s="38"/>
      <c r="B2966" s="39"/>
    </row>
    <row r="2967" spans="1:2" x14ac:dyDescent="0.6">
      <c r="A2967" s="38"/>
      <c r="B2967" s="39"/>
    </row>
    <row r="2968" spans="1:2" x14ac:dyDescent="0.6">
      <c r="A2968" s="38"/>
      <c r="B2968" s="39"/>
    </row>
    <row r="2969" spans="1:2" x14ac:dyDescent="0.6">
      <c r="A2969" s="38"/>
      <c r="B2969" s="39"/>
    </row>
    <row r="2970" spans="1:2" x14ac:dyDescent="0.6">
      <c r="A2970" s="38"/>
      <c r="B2970" s="39"/>
    </row>
    <row r="2971" spans="1:2" x14ac:dyDescent="0.6">
      <c r="A2971" s="38"/>
      <c r="B2971" s="39"/>
    </row>
    <row r="2972" spans="1:2" x14ac:dyDescent="0.6">
      <c r="A2972" s="38"/>
      <c r="B2972" s="39"/>
    </row>
    <row r="2973" spans="1:2" x14ac:dyDescent="0.6">
      <c r="A2973" s="38"/>
      <c r="B2973" s="39"/>
    </row>
    <row r="2974" spans="1:2" x14ac:dyDescent="0.6">
      <c r="A2974" s="38"/>
      <c r="B2974" s="39"/>
    </row>
    <row r="2975" spans="1:2" x14ac:dyDescent="0.6">
      <c r="A2975" s="38"/>
      <c r="B2975" s="39"/>
    </row>
    <row r="2976" spans="1:2" x14ac:dyDescent="0.6">
      <c r="A2976" s="38"/>
      <c r="B2976" s="39"/>
    </row>
    <row r="2977" spans="1:2" x14ac:dyDescent="0.6">
      <c r="A2977" s="38"/>
      <c r="B2977" s="39"/>
    </row>
    <row r="2978" spans="1:2" x14ac:dyDescent="0.6">
      <c r="A2978" s="38"/>
      <c r="B2978" s="39"/>
    </row>
    <row r="2979" spans="1:2" x14ac:dyDescent="0.6">
      <c r="A2979" s="38"/>
      <c r="B2979" s="39"/>
    </row>
    <row r="2980" spans="1:2" x14ac:dyDescent="0.6">
      <c r="A2980" s="38"/>
      <c r="B2980" s="39"/>
    </row>
    <row r="2981" spans="1:2" x14ac:dyDescent="0.6">
      <c r="A2981" s="38"/>
      <c r="B2981" s="39"/>
    </row>
    <row r="2982" spans="1:2" x14ac:dyDescent="0.6">
      <c r="A2982" s="38"/>
      <c r="B2982" s="39"/>
    </row>
    <row r="2983" spans="1:2" x14ac:dyDescent="0.6">
      <c r="A2983" s="38"/>
      <c r="B2983" s="39"/>
    </row>
    <row r="2984" spans="1:2" x14ac:dyDescent="0.6">
      <c r="A2984" s="38"/>
      <c r="B2984" s="39"/>
    </row>
    <row r="2985" spans="1:2" x14ac:dyDescent="0.6">
      <c r="A2985" s="38"/>
      <c r="B2985" s="39"/>
    </row>
    <row r="2986" spans="1:2" x14ac:dyDescent="0.6">
      <c r="A2986" s="38"/>
      <c r="B2986" s="39"/>
    </row>
    <row r="2987" spans="1:2" x14ac:dyDescent="0.6">
      <c r="A2987" s="38"/>
      <c r="B2987" s="39"/>
    </row>
    <row r="2988" spans="1:2" x14ac:dyDescent="0.6">
      <c r="A2988" s="38"/>
      <c r="B2988" s="39"/>
    </row>
    <row r="2989" spans="1:2" x14ac:dyDescent="0.6">
      <c r="A2989" s="38"/>
      <c r="B2989" s="39"/>
    </row>
    <row r="2990" spans="1:2" x14ac:dyDescent="0.6">
      <c r="A2990" s="38"/>
      <c r="B2990" s="39"/>
    </row>
    <row r="2991" spans="1:2" x14ac:dyDescent="0.6">
      <c r="A2991" s="38"/>
      <c r="B2991" s="39"/>
    </row>
    <row r="2992" spans="1:2" x14ac:dyDescent="0.6">
      <c r="A2992" s="38"/>
      <c r="B2992" s="39"/>
    </row>
    <row r="2993" spans="1:2" x14ac:dyDescent="0.6">
      <c r="A2993" s="38"/>
      <c r="B2993" s="39"/>
    </row>
    <row r="2994" spans="1:2" x14ac:dyDescent="0.6">
      <c r="A2994" s="38"/>
      <c r="B2994" s="39"/>
    </row>
    <row r="2995" spans="1:2" x14ac:dyDescent="0.6">
      <c r="A2995" s="38"/>
      <c r="B2995" s="39"/>
    </row>
    <row r="2996" spans="1:2" x14ac:dyDescent="0.6">
      <c r="A2996" s="38"/>
      <c r="B2996" s="39"/>
    </row>
    <row r="2997" spans="1:2" x14ac:dyDescent="0.6">
      <c r="A2997" s="38"/>
      <c r="B2997" s="39"/>
    </row>
    <row r="2998" spans="1:2" x14ac:dyDescent="0.6">
      <c r="A2998" s="38"/>
      <c r="B2998" s="39"/>
    </row>
    <row r="2999" spans="1:2" x14ac:dyDescent="0.6">
      <c r="A2999" s="38"/>
      <c r="B2999" s="39"/>
    </row>
    <row r="3000" spans="1:2" x14ac:dyDescent="0.6">
      <c r="A3000" s="38"/>
      <c r="B3000" s="39"/>
    </row>
    <row r="3001" spans="1:2" x14ac:dyDescent="0.6">
      <c r="A3001" s="38"/>
      <c r="B3001" s="39"/>
    </row>
    <row r="3002" spans="1:2" x14ac:dyDescent="0.6">
      <c r="A3002" s="38"/>
      <c r="B3002" s="39"/>
    </row>
    <row r="3003" spans="1:2" x14ac:dyDescent="0.6">
      <c r="A3003" s="38"/>
      <c r="B3003" s="39"/>
    </row>
    <row r="3004" spans="1:2" x14ac:dyDescent="0.6">
      <c r="A3004" s="38"/>
      <c r="B3004" s="39"/>
    </row>
    <row r="3005" spans="1:2" x14ac:dyDescent="0.6">
      <c r="A3005" s="38"/>
      <c r="B3005" s="39"/>
    </row>
    <row r="3006" spans="1:2" x14ac:dyDescent="0.6">
      <c r="A3006" s="38"/>
      <c r="B3006" s="39"/>
    </row>
    <row r="3007" spans="1:2" x14ac:dyDescent="0.6">
      <c r="A3007" s="38"/>
      <c r="B3007" s="39"/>
    </row>
    <row r="3008" spans="1:2" x14ac:dyDescent="0.6">
      <c r="A3008" s="38"/>
      <c r="B3008" s="39"/>
    </row>
    <row r="3009" spans="1:2" x14ac:dyDescent="0.6">
      <c r="A3009" s="38"/>
      <c r="B3009" s="39"/>
    </row>
    <row r="3010" spans="1:2" x14ac:dyDescent="0.6">
      <c r="A3010" s="38"/>
      <c r="B3010" s="39"/>
    </row>
    <row r="3011" spans="1:2" x14ac:dyDescent="0.6">
      <c r="A3011" s="38"/>
      <c r="B3011" s="39"/>
    </row>
    <row r="3012" spans="1:2" x14ac:dyDescent="0.6">
      <c r="A3012" s="38"/>
      <c r="B3012" s="39"/>
    </row>
    <row r="3013" spans="1:2" x14ac:dyDescent="0.6">
      <c r="A3013" s="38"/>
      <c r="B3013" s="39"/>
    </row>
    <row r="3014" spans="1:2" x14ac:dyDescent="0.6">
      <c r="A3014" s="38"/>
      <c r="B3014" s="39"/>
    </row>
    <row r="3015" spans="1:2" x14ac:dyDescent="0.6">
      <c r="A3015" s="38"/>
      <c r="B3015" s="39"/>
    </row>
    <row r="3016" spans="1:2" x14ac:dyDescent="0.6">
      <c r="A3016" s="38"/>
      <c r="B3016" s="39"/>
    </row>
    <row r="3017" spans="1:2" x14ac:dyDescent="0.6">
      <c r="A3017" s="38"/>
      <c r="B3017" s="39"/>
    </row>
    <row r="3018" spans="1:2" x14ac:dyDescent="0.6">
      <c r="A3018" s="38"/>
      <c r="B3018" s="39"/>
    </row>
    <row r="3019" spans="1:2" x14ac:dyDescent="0.6">
      <c r="A3019" s="38"/>
      <c r="B3019" s="39"/>
    </row>
    <row r="3020" spans="1:2" x14ac:dyDescent="0.6">
      <c r="A3020" s="38"/>
      <c r="B3020" s="39"/>
    </row>
    <row r="3021" spans="1:2" x14ac:dyDescent="0.6">
      <c r="A3021" s="38"/>
      <c r="B3021" s="39"/>
    </row>
    <row r="3022" spans="1:2" x14ac:dyDescent="0.6">
      <c r="A3022" s="38"/>
      <c r="B3022" s="39"/>
    </row>
    <row r="3023" spans="1:2" x14ac:dyDescent="0.6">
      <c r="A3023" s="38"/>
      <c r="B3023" s="39"/>
    </row>
    <row r="3024" spans="1:2" x14ac:dyDescent="0.6">
      <c r="A3024" s="38"/>
      <c r="B3024" s="39"/>
    </row>
    <row r="3025" spans="1:2" x14ac:dyDescent="0.6">
      <c r="A3025" s="38"/>
      <c r="B3025" s="39"/>
    </row>
    <row r="3026" spans="1:2" x14ac:dyDescent="0.6">
      <c r="A3026" s="38"/>
      <c r="B3026" s="39"/>
    </row>
    <row r="3027" spans="1:2" x14ac:dyDescent="0.6">
      <c r="A3027" s="38"/>
      <c r="B3027" s="39"/>
    </row>
    <row r="3028" spans="1:2" x14ac:dyDescent="0.6">
      <c r="A3028" s="38"/>
      <c r="B3028" s="39"/>
    </row>
    <row r="3029" spans="1:2" x14ac:dyDescent="0.6">
      <c r="A3029" s="38"/>
      <c r="B3029" s="39"/>
    </row>
    <row r="3030" spans="1:2" x14ac:dyDescent="0.6">
      <c r="A3030" s="38"/>
      <c r="B3030" s="39"/>
    </row>
    <row r="3031" spans="1:2" x14ac:dyDescent="0.6">
      <c r="A3031" s="38"/>
      <c r="B3031" s="39"/>
    </row>
    <row r="3032" spans="1:2" x14ac:dyDescent="0.6">
      <c r="A3032" s="38"/>
      <c r="B3032" s="39"/>
    </row>
    <row r="3033" spans="1:2" x14ac:dyDescent="0.6">
      <c r="A3033" s="38"/>
      <c r="B3033" s="39"/>
    </row>
    <row r="3034" spans="1:2" x14ac:dyDescent="0.6">
      <c r="A3034" s="38"/>
      <c r="B3034" s="39"/>
    </row>
    <row r="3035" spans="1:2" x14ac:dyDescent="0.6">
      <c r="A3035" s="38"/>
      <c r="B3035" s="39"/>
    </row>
    <row r="3036" spans="1:2" x14ac:dyDescent="0.6">
      <c r="A3036" s="38"/>
      <c r="B3036" s="39"/>
    </row>
    <row r="3037" spans="1:2" x14ac:dyDescent="0.6">
      <c r="A3037" s="38"/>
      <c r="B3037" s="39"/>
    </row>
    <row r="3038" spans="1:2" x14ac:dyDescent="0.6">
      <c r="A3038" s="38"/>
      <c r="B3038" s="39"/>
    </row>
    <row r="3039" spans="1:2" x14ac:dyDescent="0.6">
      <c r="A3039" s="38"/>
      <c r="B3039" s="39"/>
    </row>
    <row r="3040" spans="1:2" x14ac:dyDescent="0.6">
      <c r="A3040" s="38"/>
      <c r="B3040" s="39"/>
    </row>
    <row r="3041" spans="1:2" x14ac:dyDescent="0.6">
      <c r="A3041" s="38"/>
      <c r="B3041" s="39"/>
    </row>
    <row r="3042" spans="1:2" x14ac:dyDescent="0.6">
      <c r="A3042" s="38"/>
      <c r="B3042" s="39"/>
    </row>
    <row r="3043" spans="1:2" x14ac:dyDescent="0.6">
      <c r="A3043" s="38"/>
      <c r="B3043" s="39"/>
    </row>
    <row r="3044" spans="1:2" x14ac:dyDescent="0.6">
      <c r="A3044" s="38"/>
      <c r="B3044" s="39"/>
    </row>
    <row r="3045" spans="1:2" x14ac:dyDescent="0.6">
      <c r="A3045" s="38"/>
      <c r="B3045" s="39"/>
    </row>
    <row r="3046" spans="1:2" x14ac:dyDescent="0.6">
      <c r="A3046" s="38"/>
      <c r="B3046" s="39"/>
    </row>
    <row r="3047" spans="1:2" x14ac:dyDescent="0.6">
      <c r="A3047" s="38"/>
      <c r="B3047" s="39"/>
    </row>
    <row r="3048" spans="1:2" x14ac:dyDescent="0.6">
      <c r="A3048" s="38"/>
      <c r="B3048" s="39"/>
    </row>
    <row r="3049" spans="1:2" x14ac:dyDescent="0.6">
      <c r="A3049" s="38"/>
      <c r="B3049" s="39"/>
    </row>
    <row r="3050" spans="1:2" x14ac:dyDescent="0.6">
      <c r="A3050" s="38"/>
      <c r="B3050" s="39"/>
    </row>
    <row r="3051" spans="1:2" x14ac:dyDescent="0.6">
      <c r="A3051" s="38"/>
      <c r="B3051" s="39"/>
    </row>
    <row r="3052" spans="1:2" x14ac:dyDescent="0.6">
      <c r="A3052" s="38"/>
      <c r="B3052" s="39"/>
    </row>
    <row r="3053" spans="1:2" x14ac:dyDescent="0.6">
      <c r="A3053" s="38"/>
      <c r="B3053" s="39"/>
    </row>
    <row r="3054" spans="1:2" x14ac:dyDescent="0.6">
      <c r="A3054" s="38"/>
      <c r="B3054" s="39"/>
    </row>
    <row r="3055" spans="1:2" x14ac:dyDescent="0.6">
      <c r="A3055" s="38"/>
      <c r="B3055" s="39"/>
    </row>
    <row r="3056" spans="1:2" x14ac:dyDescent="0.6">
      <c r="A3056" s="38"/>
      <c r="B3056" s="39"/>
    </row>
    <row r="3057" spans="1:2" x14ac:dyDescent="0.6">
      <c r="A3057" s="38"/>
      <c r="B3057" s="39"/>
    </row>
    <row r="3058" spans="1:2" x14ac:dyDescent="0.6">
      <c r="A3058" s="38"/>
      <c r="B3058" s="39"/>
    </row>
    <row r="3059" spans="1:2" x14ac:dyDescent="0.6">
      <c r="A3059" s="38"/>
      <c r="B3059" s="39"/>
    </row>
    <row r="3060" spans="1:2" x14ac:dyDescent="0.6">
      <c r="A3060" s="38"/>
      <c r="B3060" s="39"/>
    </row>
    <row r="3061" spans="1:2" x14ac:dyDescent="0.6">
      <c r="A3061" s="38"/>
      <c r="B3061" s="39"/>
    </row>
    <row r="3062" spans="1:2" x14ac:dyDescent="0.6">
      <c r="A3062" s="38"/>
      <c r="B3062" s="39"/>
    </row>
    <row r="3063" spans="1:2" x14ac:dyDescent="0.6">
      <c r="A3063" s="38"/>
      <c r="B3063" s="39"/>
    </row>
    <row r="3064" spans="1:2" x14ac:dyDescent="0.6">
      <c r="A3064" s="38"/>
      <c r="B3064" s="39"/>
    </row>
    <row r="3065" spans="1:2" x14ac:dyDescent="0.6">
      <c r="A3065" s="38"/>
      <c r="B3065" s="39"/>
    </row>
    <row r="3066" spans="1:2" x14ac:dyDescent="0.6">
      <c r="A3066" s="38"/>
      <c r="B3066" s="39"/>
    </row>
    <row r="3067" spans="1:2" x14ac:dyDescent="0.6">
      <c r="A3067" s="38"/>
      <c r="B3067" s="39"/>
    </row>
    <row r="3068" spans="1:2" x14ac:dyDescent="0.6">
      <c r="A3068" s="38"/>
      <c r="B3068" s="39"/>
    </row>
    <row r="3069" spans="1:2" x14ac:dyDescent="0.6">
      <c r="A3069" s="38"/>
      <c r="B3069" s="39"/>
    </row>
    <row r="3070" spans="1:2" x14ac:dyDescent="0.6">
      <c r="A3070" s="38"/>
      <c r="B3070" s="39"/>
    </row>
    <row r="3071" spans="1:2" x14ac:dyDescent="0.6">
      <c r="A3071" s="38"/>
      <c r="B3071" s="39"/>
    </row>
    <row r="3072" spans="1:2" x14ac:dyDescent="0.6">
      <c r="A3072" s="38"/>
      <c r="B3072" s="39"/>
    </row>
    <row r="3073" spans="1:2" x14ac:dyDescent="0.6">
      <c r="A3073" s="38"/>
      <c r="B3073" s="39"/>
    </row>
    <row r="3074" spans="1:2" x14ac:dyDescent="0.6">
      <c r="A3074" s="38"/>
      <c r="B3074" s="39"/>
    </row>
    <row r="3075" spans="1:2" x14ac:dyDescent="0.6">
      <c r="A3075" s="38"/>
      <c r="B3075" s="39"/>
    </row>
    <row r="3076" spans="1:2" x14ac:dyDescent="0.6">
      <c r="A3076" s="38"/>
      <c r="B3076" s="39"/>
    </row>
    <row r="3077" spans="1:2" x14ac:dyDescent="0.6">
      <c r="A3077" s="38"/>
      <c r="B3077" s="39"/>
    </row>
    <row r="3078" spans="1:2" x14ac:dyDescent="0.6">
      <c r="A3078" s="38"/>
      <c r="B3078" s="39"/>
    </row>
    <row r="3079" spans="1:2" x14ac:dyDescent="0.6">
      <c r="A3079" s="38"/>
      <c r="B3079" s="39"/>
    </row>
    <row r="3080" spans="1:2" x14ac:dyDescent="0.6">
      <c r="A3080" s="38"/>
      <c r="B3080" s="39"/>
    </row>
    <row r="3081" spans="1:2" x14ac:dyDescent="0.6">
      <c r="A3081" s="38"/>
      <c r="B3081" s="39"/>
    </row>
    <row r="3082" spans="1:2" x14ac:dyDescent="0.6">
      <c r="A3082" s="38"/>
      <c r="B3082" s="39"/>
    </row>
    <row r="3083" spans="1:2" x14ac:dyDescent="0.6">
      <c r="A3083" s="38"/>
      <c r="B3083" s="39"/>
    </row>
    <row r="3084" spans="1:2" x14ac:dyDescent="0.6">
      <c r="A3084" s="38"/>
      <c r="B3084" s="39"/>
    </row>
    <row r="3085" spans="1:2" x14ac:dyDescent="0.6">
      <c r="A3085" s="38"/>
      <c r="B3085" s="39"/>
    </row>
    <row r="3086" spans="1:2" x14ac:dyDescent="0.6">
      <c r="A3086" s="38"/>
      <c r="B3086" s="39"/>
    </row>
    <row r="3087" spans="1:2" x14ac:dyDescent="0.6">
      <c r="A3087" s="38"/>
      <c r="B3087" s="39"/>
    </row>
    <row r="3088" spans="1:2" x14ac:dyDescent="0.6">
      <c r="A3088" s="38"/>
      <c r="B3088" s="39"/>
    </row>
    <row r="3089" spans="1:2" x14ac:dyDescent="0.6">
      <c r="A3089" s="38"/>
      <c r="B3089" s="39"/>
    </row>
    <row r="3090" spans="1:2" x14ac:dyDescent="0.6">
      <c r="A3090" s="38"/>
      <c r="B3090" s="39"/>
    </row>
    <row r="3091" spans="1:2" x14ac:dyDescent="0.6">
      <c r="A3091" s="38"/>
      <c r="B3091" s="39"/>
    </row>
    <row r="3092" spans="1:2" x14ac:dyDescent="0.6">
      <c r="A3092" s="38"/>
      <c r="B3092" s="39"/>
    </row>
    <row r="3093" spans="1:2" x14ac:dyDescent="0.6">
      <c r="A3093" s="38"/>
      <c r="B3093" s="39"/>
    </row>
    <row r="3094" spans="1:2" x14ac:dyDescent="0.6">
      <c r="A3094" s="38"/>
      <c r="B3094" s="39"/>
    </row>
    <row r="3095" spans="1:2" x14ac:dyDescent="0.6">
      <c r="A3095" s="38"/>
      <c r="B3095" s="39"/>
    </row>
    <row r="3096" spans="1:2" x14ac:dyDescent="0.6">
      <c r="A3096" s="38"/>
      <c r="B3096" s="39"/>
    </row>
    <row r="3097" spans="1:2" x14ac:dyDescent="0.6">
      <c r="A3097" s="38"/>
      <c r="B3097" s="39"/>
    </row>
    <row r="3098" spans="1:2" x14ac:dyDescent="0.6">
      <c r="A3098" s="38"/>
      <c r="B3098" s="39"/>
    </row>
    <row r="3099" spans="1:2" x14ac:dyDescent="0.6">
      <c r="A3099" s="38"/>
      <c r="B3099" s="39"/>
    </row>
    <row r="3100" spans="1:2" x14ac:dyDescent="0.6">
      <c r="A3100" s="38"/>
      <c r="B3100" s="39"/>
    </row>
    <row r="3101" spans="1:2" x14ac:dyDescent="0.6">
      <c r="A3101" s="38"/>
      <c r="B3101" s="39"/>
    </row>
    <row r="3102" spans="1:2" x14ac:dyDescent="0.6">
      <c r="A3102" s="38"/>
      <c r="B3102" s="39"/>
    </row>
    <row r="3103" spans="1:2" x14ac:dyDescent="0.6">
      <c r="A3103" s="38"/>
      <c r="B3103" s="39"/>
    </row>
    <row r="3104" spans="1:2" x14ac:dyDescent="0.6">
      <c r="A3104" s="38"/>
      <c r="B3104" s="39"/>
    </row>
    <row r="3105" spans="1:2" x14ac:dyDescent="0.6">
      <c r="A3105" s="38"/>
      <c r="B3105" s="39"/>
    </row>
    <row r="3106" spans="1:2" x14ac:dyDescent="0.6">
      <c r="A3106" s="38"/>
      <c r="B3106" s="39"/>
    </row>
    <row r="3107" spans="1:2" x14ac:dyDescent="0.6">
      <c r="A3107" s="38"/>
      <c r="B3107" s="39"/>
    </row>
    <row r="3108" spans="1:2" x14ac:dyDescent="0.6">
      <c r="A3108" s="38"/>
      <c r="B3108" s="39"/>
    </row>
    <row r="3109" spans="1:2" x14ac:dyDescent="0.6">
      <c r="A3109" s="38"/>
      <c r="B3109" s="39"/>
    </row>
    <row r="3110" spans="1:2" x14ac:dyDescent="0.6">
      <c r="A3110" s="38"/>
      <c r="B3110" s="39"/>
    </row>
    <row r="3111" spans="1:2" x14ac:dyDescent="0.6">
      <c r="A3111" s="38"/>
      <c r="B3111" s="39"/>
    </row>
    <row r="3112" spans="1:2" x14ac:dyDescent="0.6">
      <c r="A3112" s="38"/>
      <c r="B3112" s="39"/>
    </row>
    <row r="3113" spans="1:2" x14ac:dyDescent="0.6">
      <c r="A3113" s="38"/>
      <c r="B3113" s="39"/>
    </row>
    <row r="3114" spans="1:2" x14ac:dyDescent="0.6">
      <c r="A3114" s="38"/>
      <c r="B3114" s="39"/>
    </row>
    <row r="3115" spans="1:2" x14ac:dyDescent="0.6">
      <c r="A3115" s="38"/>
      <c r="B3115" s="39"/>
    </row>
    <row r="3116" spans="1:2" x14ac:dyDescent="0.6">
      <c r="A3116" s="38"/>
      <c r="B3116" s="39"/>
    </row>
    <row r="3117" spans="1:2" x14ac:dyDescent="0.6">
      <c r="A3117" s="38"/>
      <c r="B3117" s="39"/>
    </row>
    <row r="3118" spans="1:2" x14ac:dyDescent="0.6">
      <c r="A3118" s="38"/>
      <c r="B3118" s="39"/>
    </row>
    <row r="3119" spans="1:2" x14ac:dyDescent="0.6">
      <c r="A3119" s="38"/>
      <c r="B3119" s="39"/>
    </row>
    <row r="3120" spans="1:2" x14ac:dyDescent="0.6">
      <c r="A3120" s="38"/>
      <c r="B3120" s="39"/>
    </row>
    <row r="3121" spans="1:2" x14ac:dyDescent="0.6">
      <c r="A3121" s="38"/>
      <c r="B3121" s="39"/>
    </row>
    <row r="3122" spans="1:2" x14ac:dyDescent="0.6">
      <c r="A3122" s="38"/>
      <c r="B3122" s="39"/>
    </row>
    <row r="3123" spans="1:2" x14ac:dyDescent="0.6">
      <c r="A3123" s="38"/>
      <c r="B3123" s="39"/>
    </row>
    <row r="3124" spans="1:2" x14ac:dyDescent="0.6">
      <c r="A3124" s="38"/>
      <c r="B3124" s="39"/>
    </row>
    <row r="3125" spans="1:2" x14ac:dyDescent="0.6">
      <c r="A3125" s="38"/>
      <c r="B3125" s="39"/>
    </row>
    <row r="3126" spans="1:2" x14ac:dyDescent="0.6">
      <c r="A3126" s="38"/>
      <c r="B3126" s="39"/>
    </row>
    <row r="3127" spans="1:2" x14ac:dyDescent="0.6">
      <c r="A3127" s="38"/>
      <c r="B3127" s="39"/>
    </row>
    <row r="3128" spans="1:2" x14ac:dyDescent="0.6">
      <c r="A3128" s="38"/>
      <c r="B3128" s="39"/>
    </row>
    <row r="3129" spans="1:2" x14ac:dyDescent="0.6">
      <c r="A3129" s="38"/>
      <c r="B3129" s="39"/>
    </row>
    <row r="3130" spans="1:2" x14ac:dyDescent="0.6">
      <c r="A3130" s="38"/>
      <c r="B3130" s="39"/>
    </row>
    <row r="3131" spans="1:2" x14ac:dyDescent="0.6">
      <c r="A3131" s="38"/>
      <c r="B3131" s="39"/>
    </row>
    <row r="3132" spans="1:2" x14ac:dyDescent="0.6">
      <c r="A3132" s="38"/>
      <c r="B3132" s="39"/>
    </row>
    <row r="3133" spans="1:2" x14ac:dyDescent="0.6">
      <c r="A3133" s="38"/>
      <c r="B3133" s="39"/>
    </row>
    <row r="3134" spans="1:2" x14ac:dyDescent="0.6">
      <c r="A3134" s="38"/>
      <c r="B3134" s="39"/>
    </row>
    <row r="3135" spans="1:2" x14ac:dyDescent="0.6">
      <c r="A3135" s="38"/>
      <c r="B3135" s="39"/>
    </row>
    <row r="3136" spans="1:2" x14ac:dyDescent="0.6">
      <c r="A3136" s="38"/>
      <c r="B3136" s="39"/>
    </row>
    <row r="3137" spans="1:2" x14ac:dyDescent="0.6">
      <c r="A3137" s="38"/>
      <c r="B3137" s="39"/>
    </row>
    <row r="3138" spans="1:2" x14ac:dyDescent="0.6">
      <c r="A3138" s="38"/>
      <c r="B3138" s="39"/>
    </row>
    <row r="3139" spans="1:2" x14ac:dyDescent="0.6">
      <c r="A3139" s="38"/>
      <c r="B3139" s="39"/>
    </row>
    <row r="3140" spans="1:2" x14ac:dyDescent="0.6">
      <c r="A3140" s="38"/>
      <c r="B3140" s="39"/>
    </row>
    <row r="3141" spans="1:2" x14ac:dyDescent="0.6">
      <c r="A3141" s="38"/>
      <c r="B3141" s="39"/>
    </row>
    <row r="3142" spans="1:2" x14ac:dyDescent="0.6">
      <c r="A3142" s="38"/>
      <c r="B3142" s="39"/>
    </row>
    <row r="3143" spans="1:2" x14ac:dyDescent="0.6">
      <c r="A3143" s="38"/>
      <c r="B3143" s="39"/>
    </row>
    <row r="3144" spans="1:2" x14ac:dyDescent="0.6">
      <c r="A3144" s="38"/>
      <c r="B3144" s="39"/>
    </row>
    <row r="3145" spans="1:2" x14ac:dyDescent="0.6">
      <c r="A3145" s="38"/>
      <c r="B3145" s="39"/>
    </row>
    <row r="3146" spans="1:2" x14ac:dyDescent="0.6">
      <c r="A3146" s="38"/>
      <c r="B3146" s="39"/>
    </row>
    <row r="3147" spans="1:2" x14ac:dyDescent="0.6">
      <c r="A3147" s="38"/>
      <c r="B3147" s="39"/>
    </row>
    <row r="3148" spans="1:2" x14ac:dyDescent="0.6">
      <c r="A3148" s="38"/>
      <c r="B3148" s="39"/>
    </row>
    <row r="3149" spans="1:2" x14ac:dyDescent="0.6">
      <c r="A3149" s="38"/>
      <c r="B3149" s="39"/>
    </row>
    <row r="3150" spans="1:2" x14ac:dyDescent="0.6">
      <c r="A3150" s="38"/>
      <c r="B3150" s="39"/>
    </row>
    <row r="3151" spans="1:2" x14ac:dyDescent="0.6">
      <c r="A3151" s="38"/>
      <c r="B3151" s="39"/>
    </row>
    <row r="3152" spans="1:2" x14ac:dyDescent="0.6">
      <c r="A3152" s="38"/>
      <c r="B3152" s="39"/>
    </row>
    <row r="3153" spans="1:2" x14ac:dyDescent="0.6">
      <c r="A3153" s="38"/>
      <c r="B3153" s="39"/>
    </row>
    <row r="3154" spans="1:2" x14ac:dyDescent="0.6">
      <c r="A3154" s="38"/>
      <c r="B3154" s="39"/>
    </row>
    <row r="3155" spans="1:2" x14ac:dyDescent="0.6">
      <c r="A3155" s="38"/>
      <c r="B3155" s="39"/>
    </row>
    <row r="3156" spans="1:2" x14ac:dyDescent="0.6">
      <c r="A3156" s="38"/>
      <c r="B3156" s="39"/>
    </row>
    <row r="3157" spans="1:2" x14ac:dyDescent="0.6">
      <c r="A3157" s="38"/>
      <c r="B3157" s="39"/>
    </row>
    <row r="3158" spans="1:2" x14ac:dyDescent="0.6">
      <c r="A3158" s="38"/>
      <c r="B3158" s="39"/>
    </row>
    <row r="3159" spans="1:2" x14ac:dyDescent="0.6">
      <c r="A3159" s="38"/>
      <c r="B3159" s="39"/>
    </row>
    <row r="3160" spans="1:2" x14ac:dyDescent="0.6">
      <c r="A3160" s="38"/>
      <c r="B3160" s="39"/>
    </row>
    <row r="3161" spans="1:2" x14ac:dyDescent="0.6">
      <c r="A3161" s="38"/>
      <c r="B3161" s="39"/>
    </row>
    <row r="3162" spans="1:2" x14ac:dyDescent="0.6">
      <c r="A3162" s="38"/>
      <c r="B3162" s="39"/>
    </row>
    <row r="3163" spans="1:2" x14ac:dyDescent="0.6">
      <c r="A3163" s="38"/>
      <c r="B3163" s="39"/>
    </row>
    <row r="3164" spans="1:2" x14ac:dyDescent="0.6">
      <c r="A3164" s="38"/>
      <c r="B3164" s="39"/>
    </row>
    <row r="3165" spans="1:2" x14ac:dyDescent="0.6">
      <c r="A3165" s="38"/>
      <c r="B3165" s="39"/>
    </row>
    <row r="3166" spans="1:2" x14ac:dyDescent="0.6">
      <c r="A3166" s="38"/>
      <c r="B3166" s="39"/>
    </row>
    <row r="3167" spans="1:2" x14ac:dyDescent="0.6">
      <c r="A3167" s="38"/>
      <c r="B3167" s="39"/>
    </row>
    <row r="3168" spans="1:2" x14ac:dyDescent="0.6">
      <c r="A3168" s="38"/>
      <c r="B3168" s="39"/>
    </row>
    <row r="3169" spans="1:2" x14ac:dyDescent="0.6">
      <c r="A3169" s="38"/>
      <c r="B3169" s="39"/>
    </row>
    <row r="3170" spans="1:2" x14ac:dyDescent="0.6">
      <c r="A3170" s="38"/>
      <c r="B3170" s="39"/>
    </row>
    <row r="3171" spans="1:2" x14ac:dyDescent="0.6">
      <c r="A3171" s="38"/>
      <c r="B3171" s="39"/>
    </row>
    <row r="3172" spans="1:2" x14ac:dyDescent="0.6">
      <c r="A3172" s="38"/>
      <c r="B3172" s="39"/>
    </row>
    <row r="3173" spans="1:2" x14ac:dyDescent="0.6">
      <c r="A3173" s="38"/>
      <c r="B3173" s="39"/>
    </row>
    <row r="3174" spans="1:2" x14ac:dyDescent="0.6">
      <c r="A3174" s="38"/>
      <c r="B3174" s="39"/>
    </row>
    <row r="3175" spans="1:2" x14ac:dyDescent="0.6">
      <c r="A3175" s="38"/>
      <c r="B3175" s="39"/>
    </row>
    <row r="3176" spans="1:2" x14ac:dyDescent="0.6">
      <c r="A3176" s="38"/>
      <c r="B3176" s="39"/>
    </row>
    <row r="3177" spans="1:2" x14ac:dyDescent="0.6">
      <c r="A3177" s="38"/>
      <c r="B3177" s="39"/>
    </row>
    <row r="3178" spans="1:2" x14ac:dyDescent="0.6">
      <c r="A3178" s="38"/>
      <c r="B3178" s="39"/>
    </row>
    <row r="3179" spans="1:2" x14ac:dyDescent="0.6">
      <c r="A3179" s="38"/>
      <c r="B3179" s="39"/>
    </row>
    <row r="3180" spans="1:2" x14ac:dyDescent="0.6">
      <c r="A3180" s="38"/>
      <c r="B3180" s="39"/>
    </row>
    <row r="3181" spans="1:2" x14ac:dyDescent="0.6">
      <c r="A3181" s="38"/>
      <c r="B3181" s="39"/>
    </row>
    <row r="3182" spans="1:2" x14ac:dyDescent="0.6">
      <c r="A3182" s="38"/>
      <c r="B3182" s="39"/>
    </row>
    <row r="3183" spans="1:2" x14ac:dyDescent="0.6">
      <c r="A3183" s="38"/>
      <c r="B3183" s="39"/>
    </row>
    <row r="3184" spans="1:2" x14ac:dyDescent="0.6">
      <c r="A3184" s="38"/>
      <c r="B3184" s="39"/>
    </row>
    <row r="3185" spans="1:2" x14ac:dyDescent="0.6">
      <c r="A3185" s="38"/>
      <c r="B3185" s="39"/>
    </row>
    <row r="3186" spans="1:2" x14ac:dyDescent="0.6">
      <c r="A3186" s="38"/>
      <c r="B3186" s="39"/>
    </row>
    <row r="3187" spans="1:2" x14ac:dyDescent="0.6">
      <c r="A3187" s="38"/>
      <c r="B3187" s="39"/>
    </row>
    <row r="3188" spans="1:2" x14ac:dyDescent="0.6">
      <c r="A3188" s="38"/>
      <c r="B3188" s="39"/>
    </row>
    <row r="3189" spans="1:2" x14ac:dyDescent="0.6">
      <c r="A3189" s="38"/>
      <c r="B3189" s="39"/>
    </row>
    <row r="3190" spans="1:2" x14ac:dyDescent="0.6">
      <c r="A3190" s="38"/>
      <c r="B3190" s="39"/>
    </row>
    <row r="3191" spans="1:2" x14ac:dyDescent="0.6">
      <c r="A3191" s="38"/>
      <c r="B3191" s="39"/>
    </row>
    <row r="3192" spans="1:2" x14ac:dyDescent="0.6">
      <c r="A3192" s="38"/>
      <c r="B3192" s="39"/>
    </row>
    <row r="3193" spans="1:2" x14ac:dyDescent="0.6">
      <c r="A3193" s="38"/>
      <c r="B3193" s="39"/>
    </row>
    <row r="3194" spans="1:2" x14ac:dyDescent="0.6">
      <c r="A3194" s="38"/>
      <c r="B3194" s="39"/>
    </row>
    <row r="3195" spans="1:2" x14ac:dyDescent="0.6">
      <c r="A3195" s="38"/>
      <c r="B3195" s="39"/>
    </row>
    <row r="3196" spans="1:2" x14ac:dyDescent="0.6">
      <c r="A3196" s="38"/>
      <c r="B3196" s="39"/>
    </row>
    <row r="3197" spans="1:2" x14ac:dyDescent="0.6">
      <c r="A3197" s="38"/>
      <c r="B3197" s="39"/>
    </row>
    <row r="3198" spans="1:2" x14ac:dyDescent="0.6">
      <c r="A3198" s="38"/>
      <c r="B3198" s="39"/>
    </row>
    <row r="3199" spans="1:2" x14ac:dyDescent="0.6">
      <c r="A3199" s="38"/>
      <c r="B3199" s="39"/>
    </row>
    <row r="3200" spans="1:2" x14ac:dyDescent="0.6">
      <c r="A3200" s="38"/>
      <c r="B3200" s="39"/>
    </row>
    <row r="3201" spans="1:2" x14ac:dyDescent="0.6">
      <c r="A3201" s="38"/>
      <c r="B3201" s="39"/>
    </row>
    <row r="3202" spans="1:2" x14ac:dyDescent="0.6">
      <c r="A3202" s="38"/>
      <c r="B3202" s="39"/>
    </row>
    <row r="3203" spans="1:2" x14ac:dyDescent="0.6">
      <c r="A3203" s="38"/>
      <c r="B3203" s="39"/>
    </row>
    <row r="3204" spans="1:2" x14ac:dyDescent="0.6">
      <c r="A3204" s="38"/>
      <c r="B3204" s="39"/>
    </row>
    <row r="3205" spans="1:2" x14ac:dyDescent="0.6">
      <c r="A3205" s="38"/>
      <c r="B3205" s="39"/>
    </row>
    <row r="3206" spans="1:2" x14ac:dyDescent="0.6">
      <c r="A3206" s="38"/>
      <c r="B3206" s="39"/>
    </row>
    <row r="3207" spans="1:2" x14ac:dyDescent="0.6">
      <c r="A3207" s="38"/>
      <c r="B3207" s="39"/>
    </row>
    <row r="3208" spans="1:2" x14ac:dyDescent="0.6">
      <c r="A3208" s="38"/>
      <c r="B3208" s="39"/>
    </row>
    <row r="3209" spans="1:2" x14ac:dyDescent="0.6">
      <c r="A3209" s="38"/>
      <c r="B3209" s="39"/>
    </row>
    <row r="3210" spans="1:2" x14ac:dyDescent="0.6">
      <c r="A3210" s="38"/>
      <c r="B3210" s="39"/>
    </row>
    <row r="3211" spans="1:2" x14ac:dyDescent="0.6">
      <c r="A3211" s="38"/>
      <c r="B3211" s="39"/>
    </row>
    <row r="3212" spans="1:2" x14ac:dyDescent="0.6">
      <c r="A3212" s="38"/>
      <c r="B3212" s="39"/>
    </row>
    <row r="3213" spans="1:2" x14ac:dyDescent="0.6">
      <c r="A3213" s="38"/>
      <c r="B3213" s="39"/>
    </row>
    <row r="3214" spans="1:2" x14ac:dyDescent="0.6">
      <c r="A3214" s="38"/>
      <c r="B3214" s="39"/>
    </row>
    <row r="3215" spans="1:2" x14ac:dyDescent="0.6">
      <c r="A3215" s="38"/>
      <c r="B3215" s="39"/>
    </row>
    <row r="3216" spans="1:2" x14ac:dyDescent="0.6">
      <c r="A3216" s="38"/>
      <c r="B3216" s="39"/>
    </row>
    <row r="3217" spans="1:2" x14ac:dyDescent="0.6">
      <c r="A3217" s="38"/>
      <c r="B3217" s="39"/>
    </row>
    <row r="3218" spans="1:2" x14ac:dyDescent="0.6">
      <c r="A3218" s="38"/>
      <c r="B3218" s="39"/>
    </row>
    <row r="3219" spans="1:2" x14ac:dyDescent="0.6">
      <c r="A3219" s="38"/>
      <c r="B3219" s="39"/>
    </row>
    <row r="3220" spans="1:2" x14ac:dyDescent="0.6">
      <c r="A3220" s="38"/>
      <c r="B3220" s="39"/>
    </row>
    <row r="3221" spans="1:2" x14ac:dyDescent="0.6">
      <c r="A3221" s="38"/>
      <c r="B3221" s="39"/>
    </row>
    <row r="3222" spans="1:2" x14ac:dyDescent="0.6">
      <c r="A3222" s="38"/>
      <c r="B3222" s="39"/>
    </row>
    <row r="3223" spans="1:2" x14ac:dyDescent="0.6">
      <c r="A3223" s="38"/>
      <c r="B3223" s="39"/>
    </row>
    <row r="3224" spans="1:2" x14ac:dyDescent="0.6">
      <c r="A3224" s="38"/>
      <c r="B3224" s="39"/>
    </row>
    <row r="3225" spans="1:2" x14ac:dyDescent="0.6">
      <c r="A3225" s="38"/>
      <c r="B3225" s="39"/>
    </row>
    <row r="3226" spans="1:2" x14ac:dyDescent="0.6">
      <c r="A3226" s="38"/>
      <c r="B3226" s="39"/>
    </row>
    <row r="3227" spans="1:2" x14ac:dyDescent="0.6">
      <c r="A3227" s="38"/>
      <c r="B3227" s="39"/>
    </row>
    <row r="3228" spans="1:2" x14ac:dyDescent="0.6">
      <c r="A3228" s="38"/>
      <c r="B3228" s="39"/>
    </row>
    <row r="3229" spans="1:2" x14ac:dyDescent="0.6">
      <c r="A3229" s="38"/>
      <c r="B3229" s="39"/>
    </row>
    <row r="3230" spans="1:2" x14ac:dyDescent="0.6">
      <c r="A3230" s="38"/>
      <c r="B3230" s="39"/>
    </row>
    <row r="3231" spans="1:2" x14ac:dyDescent="0.6">
      <c r="A3231" s="38"/>
      <c r="B3231" s="39"/>
    </row>
    <row r="3232" spans="1:2" x14ac:dyDescent="0.6">
      <c r="A3232" s="38"/>
      <c r="B3232" s="39"/>
    </row>
    <row r="3233" spans="1:2" x14ac:dyDescent="0.6">
      <c r="A3233" s="38"/>
      <c r="B3233" s="39"/>
    </row>
    <row r="3234" spans="1:2" x14ac:dyDescent="0.6">
      <c r="A3234" s="38"/>
      <c r="B3234" s="39"/>
    </row>
    <row r="3235" spans="1:2" x14ac:dyDescent="0.6">
      <c r="A3235" s="38"/>
      <c r="B3235" s="39"/>
    </row>
    <row r="3236" spans="1:2" x14ac:dyDescent="0.6">
      <c r="A3236" s="38"/>
      <c r="B3236" s="39"/>
    </row>
    <row r="3237" spans="1:2" x14ac:dyDescent="0.6">
      <c r="A3237" s="38"/>
      <c r="B3237" s="39"/>
    </row>
    <row r="3238" spans="1:2" x14ac:dyDescent="0.6">
      <c r="A3238" s="38"/>
      <c r="B3238" s="39"/>
    </row>
    <row r="3239" spans="1:2" x14ac:dyDescent="0.6">
      <c r="A3239" s="38"/>
      <c r="B3239" s="39"/>
    </row>
    <row r="3240" spans="1:2" x14ac:dyDescent="0.6">
      <c r="A3240" s="38"/>
      <c r="B3240" s="39"/>
    </row>
    <row r="3241" spans="1:2" x14ac:dyDescent="0.6">
      <c r="A3241" s="38"/>
      <c r="B3241" s="39"/>
    </row>
    <row r="3242" spans="1:2" x14ac:dyDescent="0.6">
      <c r="A3242" s="38"/>
      <c r="B3242" s="39"/>
    </row>
    <row r="3243" spans="1:2" x14ac:dyDescent="0.6">
      <c r="A3243" s="38"/>
      <c r="B3243" s="39"/>
    </row>
    <row r="3244" spans="1:2" x14ac:dyDescent="0.6">
      <c r="A3244" s="38"/>
      <c r="B3244" s="39"/>
    </row>
    <row r="3245" spans="1:2" x14ac:dyDescent="0.6">
      <c r="A3245" s="38"/>
      <c r="B3245" s="39"/>
    </row>
    <row r="3246" spans="1:2" x14ac:dyDescent="0.6">
      <c r="A3246" s="38"/>
      <c r="B3246" s="39"/>
    </row>
    <row r="3247" spans="1:2" x14ac:dyDescent="0.6">
      <c r="A3247" s="38"/>
      <c r="B3247" s="39"/>
    </row>
    <row r="3248" spans="1:2" x14ac:dyDescent="0.6">
      <c r="A3248" s="38"/>
      <c r="B3248" s="39"/>
    </row>
    <row r="3249" spans="1:2" x14ac:dyDescent="0.6">
      <c r="A3249" s="38"/>
      <c r="B3249" s="39"/>
    </row>
    <row r="3250" spans="1:2" x14ac:dyDescent="0.6">
      <c r="A3250" s="38"/>
      <c r="B3250" s="39"/>
    </row>
    <row r="3251" spans="1:2" x14ac:dyDescent="0.6">
      <c r="A3251" s="38"/>
      <c r="B3251" s="39"/>
    </row>
    <row r="3252" spans="1:2" x14ac:dyDescent="0.6">
      <c r="A3252" s="38"/>
      <c r="B3252" s="39"/>
    </row>
    <row r="3253" spans="1:2" x14ac:dyDescent="0.6">
      <c r="A3253" s="38"/>
      <c r="B3253" s="39"/>
    </row>
    <row r="3254" spans="1:2" x14ac:dyDescent="0.6">
      <c r="A3254" s="38"/>
      <c r="B3254" s="39"/>
    </row>
    <row r="3255" spans="1:2" x14ac:dyDescent="0.6">
      <c r="A3255" s="38"/>
      <c r="B3255" s="39"/>
    </row>
    <row r="3256" spans="1:2" x14ac:dyDescent="0.6">
      <c r="A3256" s="38"/>
      <c r="B3256" s="39"/>
    </row>
    <row r="3257" spans="1:2" x14ac:dyDescent="0.6">
      <c r="A3257" s="38"/>
      <c r="B3257" s="39"/>
    </row>
    <row r="3258" spans="1:2" x14ac:dyDescent="0.6">
      <c r="A3258" s="38"/>
      <c r="B3258" s="39"/>
    </row>
    <row r="3259" spans="1:2" x14ac:dyDescent="0.6">
      <c r="A3259" s="38"/>
      <c r="B3259" s="39"/>
    </row>
    <row r="3260" spans="1:2" x14ac:dyDescent="0.6">
      <c r="A3260" s="38"/>
      <c r="B3260" s="39"/>
    </row>
    <row r="3261" spans="1:2" x14ac:dyDescent="0.6">
      <c r="A3261" s="38"/>
      <c r="B3261" s="39"/>
    </row>
    <row r="3262" spans="1:2" x14ac:dyDescent="0.6">
      <c r="A3262" s="38"/>
      <c r="B3262" s="39"/>
    </row>
    <row r="3263" spans="1:2" x14ac:dyDescent="0.6">
      <c r="A3263" s="38"/>
      <c r="B3263" s="39"/>
    </row>
    <row r="3264" spans="1:2" x14ac:dyDescent="0.6">
      <c r="A3264" s="38"/>
      <c r="B3264" s="39"/>
    </row>
    <row r="3265" spans="1:2" x14ac:dyDescent="0.6">
      <c r="A3265" s="38"/>
      <c r="B3265" s="39"/>
    </row>
    <row r="3266" spans="1:2" x14ac:dyDescent="0.6">
      <c r="A3266" s="38"/>
      <c r="B3266" s="39"/>
    </row>
    <row r="3267" spans="1:2" x14ac:dyDescent="0.6">
      <c r="A3267" s="38"/>
      <c r="B3267" s="39"/>
    </row>
    <row r="3268" spans="1:2" x14ac:dyDescent="0.6">
      <c r="A3268" s="38"/>
      <c r="B3268" s="39"/>
    </row>
    <row r="3269" spans="1:2" x14ac:dyDescent="0.6">
      <c r="A3269" s="38"/>
      <c r="B3269" s="39"/>
    </row>
    <row r="3270" spans="1:2" x14ac:dyDescent="0.6">
      <c r="A3270" s="38"/>
      <c r="B3270" s="39"/>
    </row>
    <row r="3271" spans="1:2" x14ac:dyDescent="0.6">
      <c r="A3271" s="38"/>
      <c r="B3271" s="39"/>
    </row>
    <row r="3272" spans="1:2" x14ac:dyDescent="0.6">
      <c r="A3272" s="38"/>
      <c r="B3272" s="39"/>
    </row>
    <row r="3273" spans="1:2" x14ac:dyDescent="0.6">
      <c r="A3273" s="38"/>
      <c r="B3273" s="39"/>
    </row>
    <row r="3274" spans="1:2" x14ac:dyDescent="0.6">
      <c r="A3274" s="38"/>
      <c r="B3274" s="39"/>
    </row>
    <row r="3275" spans="1:2" x14ac:dyDescent="0.6">
      <c r="A3275" s="38"/>
      <c r="B3275" s="39"/>
    </row>
    <row r="3276" spans="1:2" x14ac:dyDescent="0.6">
      <c r="A3276" s="38"/>
      <c r="B3276" s="39"/>
    </row>
    <row r="3277" spans="1:2" x14ac:dyDescent="0.6">
      <c r="A3277" s="38"/>
      <c r="B3277" s="39"/>
    </row>
    <row r="3278" spans="1:2" x14ac:dyDescent="0.6">
      <c r="A3278" s="38"/>
      <c r="B3278" s="39"/>
    </row>
    <row r="3279" spans="1:2" x14ac:dyDescent="0.6">
      <c r="A3279" s="38"/>
      <c r="B3279" s="39"/>
    </row>
    <row r="3280" spans="1:2" x14ac:dyDescent="0.6">
      <c r="A3280" s="38"/>
      <c r="B3280" s="39"/>
    </row>
    <row r="3281" spans="1:2" x14ac:dyDescent="0.6">
      <c r="A3281" s="38"/>
      <c r="B3281" s="39"/>
    </row>
    <row r="3282" spans="1:2" x14ac:dyDescent="0.6">
      <c r="A3282" s="38"/>
      <c r="B3282" s="39"/>
    </row>
    <row r="3283" spans="1:2" x14ac:dyDescent="0.6">
      <c r="A3283" s="38"/>
      <c r="B3283" s="39"/>
    </row>
    <row r="3284" spans="1:2" x14ac:dyDescent="0.6">
      <c r="A3284" s="38"/>
      <c r="B3284" s="39"/>
    </row>
    <row r="3285" spans="1:2" x14ac:dyDescent="0.6">
      <c r="A3285" s="38"/>
      <c r="B3285" s="39"/>
    </row>
    <row r="3286" spans="1:2" x14ac:dyDescent="0.6">
      <c r="A3286" s="38"/>
      <c r="B3286" s="39"/>
    </row>
    <row r="3287" spans="1:2" x14ac:dyDescent="0.6">
      <c r="A3287" s="38"/>
      <c r="B3287" s="39"/>
    </row>
    <row r="3288" spans="1:2" x14ac:dyDescent="0.6">
      <c r="A3288" s="38"/>
      <c r="B3288" s="39"/>
    </row>
    <row r="3289" spans="1:2" x14ac:dyDescent="0.6">
      <c r="A3289" s="38"/>
      <c r="B3289" s="39"/>
    </row>
    <row r="3290" spans="1:2" x14ac:dyDescent="0.6">
      <c r="A3290" s="38"/>
      <c r="B3290" s="39"/>
    </row>
    <row r="3291" spans="1:2" x14ac:dyDescent="0.6">
      <c r="A3291" s="38"/>
      <c r="B3291" s="39"/>
    </row>
    <row r="3292" spans="1:2" x14ac:dyDescent="0.6">
      <c r="A3292" s="38"/>
      <c r="B3292" s="39"/>
    </row>
    <row r="3293" spans="1:2" x14ac:dyDescent="0.6">
      <c r="A3293" s="38"/>
      <c r="B3293" s="39"/>
    </row>
    <row r="3294" spans="1:2" x14ac:dyDescent="0.6">
      <c r="A3294" s="38"/>
      <c r="B3294" s="39"/>
    </row>
    <row r="3295" spans="1:2" x14ac:dyDescent="0.6">
      <c r="A3295" s="38"/>
      <c r="B3295" s="39"/>
    </row>
    <row r="3296" spans="1:2" x14ac:dyDescent="0.6">
      <c r="A3296" s="38"/>
      <c r="B3296" s="39"/>
    </row>
    <row r="3297" spans="1:2" x14ac:dyDescent="0.6">
      <c r="A3297" s="38"/>
      <c r="B3297" s="39"/>
    </row>
    <row r="3298" spans="1:2" x14ac:dyDescent="0.6">
      <c r="A3298" s="38"/>
      <c r="B3298" s="39"/>
    </row>
    <row r="3299" spans="1:2" x14ac:dyDescent="0.6">
      <c r="A3299" s="38"/>
      <c r="B3299" s="39"/>
    </row>
    <row r="3300" spans="1:2" x14ac:dyDescent="0.6">
      <c r="A3300" s="38"/>
      <c r="B3300" s="39"/>
    </row>
    <row r="3301" spans="1:2" x14ac:dyDescent="0.6">
      <c r="A3301" s="38"/>
      <c r="B3301" s="39"/>
    </row>
    <row r="3302" spans="1:2" x14ac:dyDescent="0.6">
      <c r="A3302" s="38"/>
      <c r="B3302" s="39"/>
    </row>
    <row r="3303" spans="1:2" x14ac:dyDescent="0.6">
      <c r="A3303" s="38"/>
      <c r="B3303" s="39"/>
    </row>
    <row r="3304" spans="1:2" x14ac:dyDescent="0.6">
      <c r="A3304" s="38"/>
      <c r="B3304" s="39"/>
    </row>
    <row r="3305" spans="1:2" x14ac:dyDescent="0.6">
      <c r="A3305" s="38"/>
      <c r="B3305" s="39"/>
    </row>
    <row r="3306" spans="1:2" x14ac:dyDescent="0.6">
      <c r="A3306" s="38"/>
      <c r="B3306" s="39"/>
    </row>
    <row r="3307" spans="1:2" x14ac:dyDescent="0.6">
      <c r="A3307" s="38"/>
      <c r="B3307" s="39"/>
    </row>
    <row r="3308" spans="1:2" x14ac:dyDescent="0.6">
      <c r="A3308" s="38"/>
      <c r="B3308" s="39"/>
    </row>
    <row r="3309" spans="1:2" x14ac:dyDescent="0.6">
      <c r="A3309" s="38"/>
      <c r="B3309" s="39"/>
    </row>
    <row r="3310" spans="1:2" x14ac:dyDescent="0.6">
      <c r="A3310" s="38"/>
      <c r="B3310" s="39"/>
    </row>
    <row r="3311" spans="1:2" x14ac:dyDescent="0.6">
      <c r="A3311" s="38"/>
      <c r="B3311" s="39"/>
    </row>
    <row r="3312" spans="1:2" x14ac:dyDescent="0.6">
      <c r="A3312" s="38"/>
      <c r="B3312" s="39"/>
    </row>
    <row r="3313" spans="1:2" x14ac:dyDescent="0.6">
      <c r="A3313" s="38"/>
      <c r="B3313" s="39"/>
    </row>
    <row r="3314" spans="1:2" x14ac:dyDescent="0.6">
      <c r="A3314" s="38"/>
      <c r="B3314" s="39"/>
    </row>
    <row r="3315" spans="1:2" x14ac:dyDescent="0.6">
      <c r="A3315" s="38"/>
      <c r="B3315" s="39"/>
    </row>
    <row r="3316" spans="1:2" x14ac:dyDescent="0.6">
      <c r="A3316" s="38"/>
      <c r="B3316" s="39"/>
    </row>
    <row r="3317" spans="1:2" x14ac:dyDescent="0.6">
      <c r="A3317" s="38"/>
      <c r="B3317" s="39"/>
    </row>
    <row r="3318" spans="1:2" x14ac:dyDescent="0.6">
      <c r="A3318" s="38"/>
      <c r="B3318" s="39"/>
    </row>
    <row r="3319" spans="1:2" x14ac:dyDescent="0.6">
      <c r="A3319" s="38"/>
      <c r="B3319" s="39"/>
    </row>
    <row r="3320" spans="1:2" x14ac:dyDescent="0.6">
      <c r="A3320" s="38"/>
      <c r="B3320" s="39"/>
    </row>
    <row r="3321" spans="1:2" x14ac:dyDescent="0.6">
      <c r="A3321" s="38"/>
      <c r="B3321" s="39"/>
    </row>
    <row r="3322" spans="1:2" x14ac:dyDescent="0.6">
      <c r="A3322" s="38"/>
      <c r="B3322" s="39"/>
    </row>
    <row r="3323" spans="1:2" x14ac:dyDescent="0.6">
      <c r="A3323" s="38"/>
      <c r="B3323" s="39"/>
    </row>
    <row r="3324" spans="1:2" x14ac:dyDescent="0.6">
      <c r="A3324" s="38"/>
      <c r="B3324" s="39"/>
    </row>
    <row r="3325" spans="1:2" x14ac:dyDescent="0.6">
      <c r="A3325" s="38"/>
      <c r="B3325" s="39"/>
    </row>
    <row r="3326" spans="1:2" x14ac:dyDescent="0.6">
      <c r="A3326" s="38"/>
      <c r="B3326" s="39"/>
    </row>
    <row r="3327" spans="1:2" x14ac:dyDescent="0.6">
      <c r="A3327" s="38"/>
      <c r="B3327" s="39"/>
    </row>
    <row r="3328" spans="1:2" x14ac:dyDescent="0.6">
      <c r="A3328" s="38"/>
      <c r="B3328" s="39"/>
    </row>
    <row r="3329" spans="1:2" x14ac:dyDescent="0.6">
      <c r="A3329" s="38"/>
      <c r="B3329" s="39"/>
    </row>
    <row r="3330" spans="1:2" x14ac:dyDescent="0.6">
      <c r="A3330" s="38"/>
      <c r="B3330" s="39"/>
    </row>
    <row r="3331" spans="1:2" x14ac:dyDescent="0.6">
      <c r="A3331" s="38"/>
      <c r="B3331" s="39"/>
    </row>
    <row r="3332" spans="1:2" x14ac:dyDescent="0.6">
      <c r="A3332" s="38"/>
      <c r="B3332" s="39"/>
    </row>
    <row r="3333" spans="1:2" x14ac:dyDescent="0.6">
      <c r="A3333" s="38"/>
      <c r="B3333" s="39"/>
    </row>
    <row r="3334" spans="1:2" x14ac:dyDescent="0.6">
      <c r="A3334" s="38"/>
      <c r="B3334" s="39"/>
    </row>
    <row r="3335" spans="1:2" x14ac:dyDescent="0.6">
      <c r="A3335" s="38"/>
      <c r="B3335" s="39"/>
    </row>
    <row r="3336" spans="1:2" x14ac:dyDescent="0.6">
      <c r="A3336" s="38"/>
      <c r="B3336" s="39"/>
    </row>
    <row r="3337" spans="1:2" x14ac:dyDescent="0.6">
      <c r="A3337" s="38"/>
      <c r="B3337" s="39"/>
    </row>
    <row r="3338" spans="1:2" x14ac:dyDescent="0.6">
      <c r="A3338" s="38"/>
      <c r="B3338" s="39"/>
    </row>
    <row r="3339" spans="1:2" x14ac:dyDescent="0.6">
      <c r="A3339" s="38"/>
      <c r="B3339" s="39"/>
    </row>
    <row r="3340" spans="1:2" x14ac:dyDescent="0.6">
      <c r="A3340" s="38"/>
      <c r="B3340" s="39"/>
    </row>
    <row r="3341" spans="1:2" x14ac:dyDescent="0.6">
      <c r="A3341" s="38"/>
      <c r="B3341" s="39"/>
    </row>
    <row r="3342" spans="1:2" x14ac:dyDescent="0.6">
      <c r="A3342" s="38"/>
      <c r="B3342" s="39"/>
    </row>
    <row r="3343" spans="1:2" x14ac:dyDescent="0.6">
      <c r="A3343" s="38"/>
      <c r="B3343" s="39"/>
    </row>
    <row r="3344" spans="1:2" x14ac:dyDescent="0.6">
      <c r="A3344" s="38"/>
      <c r="B3344" s="39"/>
    </row>
    <row r="3345" spans="1:2" x14ac:dyDescent="0.6">
      <c r="A3345" s="38"/>
      <c r="B3345" s="39"/>
    </row>
    <row r="3346" spans="1:2" x14ac:dyDescent="0.6">
      <c r="A3346" s="38"/>
      <c r="B3346" s="39"/>
    </row>
    <row r="3347" spans="1:2" x14ac:dyDescent="0.6">
      <c r="A3347" s="38"/>
      <c r="B3347" s="39"/>
    </row>
    <row r="3348" spans="1:2" x14ac:dyDescent="0.6">
      <c r="A3348" s="38"/>
      <c r="B3348" s="39"/>
    </row>
    <row r="3349" spans="1:2" x14ac:dyDescent="0.6">
      <c r="A3349" s="38"/>
      <c r="B3349" s="39"/>
    </row>
    <row r="3350" spans="1:2" x14ac:dyDescent="0.6">
      <c r="A3350" s="38"/>
      <c r="B3350" s="39"/>
    </row>
    <row r="3351" spans="1:2" x14ac:dyDescent="0.6">
      <c r="A3351" s="38"/>
      <c r="B3351" s="39"/>
    </row>
    <row r="3352" spans="1:2" x14ac:dyDescent="0.6">
      <c r="A3352" s="38"/>
      <c r="B3352" s="39"/>
    </row>
    <row r="3353" spans="1:2" x14ac:dyDescent="0.6">
      <c r="A3353" s="38"/>
      <c r="B3353" s="39"/>
    </row>
    <row r="3354" spans="1:2" x14ac:dyDescent="0.6">
      <c r="A3354" s="38"/>
      <c r="B3354" s="39"/>
    </row>
    <row r="3355" spans="1:2" x14ac:dyDescent="0.6">
      <c r="A3355" s="38"/>
      <c r="B3355" s="39"/>
    </row>
    <row r="3356" spans="1:2" x14ac:dyDescent="0.6">
      <c r="A3356" s="38"/>
      <c r="B3356" s="39"/>
    </row>
    <row r="3357" spans="1:2" x14ac:dyDescent="0.6">
      <c r="A3357" s="38"/>
      <c r="B3357" s="39"/>
    </row>
    <row r="3358" spans="1:2" x14ac:dyDescent="0.6">
      <c r="A3358" s="38"/>
      <c r="B3358" s="39"/>
    </row>
    <row r="3359" spans="1:2" x14ac:dyDescent="0.6">
      <c r="A3359" s="38"/>
      <c r="B3359" s="39"/>
    </row>
    <row r="3360" spans="1:2" x14ac:dyDescent="0.6">
      <c r="A3360" s="38"/>
      <c r="B3360" s="39"/>
    </row>
    <row r="3361" spans="1:2" x14ac:dyDescent="0.6">
      <c r="A3361" s="38"/>
      <c r="B3361" s="39"/>
    </row>
    <row r="3362" spans="1:2" x14ac:dyDescent="0.6">
      <c r="A3362" s="38"/>
      <c r="B3362" s="39"/>
    </row>
    <row r="3363" spans="1:2" x14ac:dyDescent="0.6">
      <c r="A3363" s="38"/>
      <c r="B3363" s="39"/>
    </row>
    <row r="3364" spans="1:2" x14ac:dyDescent="0.6">
      <c r="A3364" s="38"/>
      <c r="B3364" s="39"/>
    </row>
    <row r="3365" spans="1:2" x14ac:dyDescent="0.6">
      <c r="A3365" s="38"/>
      <c r="B3365" s="39"/>
    </row>
    <row r="3366" spans="1:2" x14ac:dyDescent="0.6">
      <c r="A3366" s="38"/>
      <c r="B3366" s="39"/>
    </row>
    <row r="3367" spans="1:2" x14ac:dyDescent="0.6">
      <c r="A3367" s="38"/>
      <c r="B3367" s="39"/>
    </row>
    <row r="3368" spans="1:2" x14ac:dyDescent="0.6">
      <c r="A3368" s="38"/>
      <c r="B3368" s="39"/>
    </row>
    <row r="3369" spans="1:2" x14ac:dyDescent="0.6">
      <c r="A3369" s="38"/>
      <c r="B3369" s="39"/>
    </row>
    <row r="3370" spans="1:2" x14ac:dyDescent="0.6">
      <c r="A3370" s="38"/>
      <c r="B3370" s="39"/>
    </row>
    <row r="3371" spans="1:2" x14ac:dyDescent="0.6">
      <c r="A3371" s="38"/>
      <c r="B3371" s="39"/>
    </row>
    <row r="3372" spans="1:2" x14ac:dyDescent="0.6">
      <c r="A3372" s="38"/>
      <c r="B3372" s="39"/>
    </row>
    <row r="3373" spans="1:2" x14ac:dyDescent="0.6">
      <c r="A3373" s="38"/>
      <c r="B3373" s="39"/>
    </row>
    <row r="3374" spans="1:2" x14ac:dyDescent="0.6">
      <c r="A3374" s="38"/>
      <c r="B3374" s="39"/>
    </row>
    <row r="3375" spans="1:2" x14ac:dyDescent="0.6">
      <c r="A3375" s="38"/>
      <c r="B3375" s="39"/>
    </row>
    <row r="3376" spans="1:2" x14ac:dyDescent="0.6">
      <c r="A3376" s="38"/>
      <c r="B3376" s="39"/>
    </row>
    <row r="3377" spans="1:2" x14ac:dyDescent="0.6">
      <c r="A3377" s="38"/>
      <c r="B3377" s="39"/>
    </row>
    <row r="3378" spans="1:2" x14ac:dyDescent="0.6">
      <c r="A3378" s="38"/>
      <c r="B3378" s="39"/>
    </row>
    <row r="3379" spans="1:2" x14ac:dyDescent="0.6">
      <c r="A3379" s="38"/>
      <c r="B3379" s="39"/>
    </row>
    <row r="3380" spans="1:2" x14ac:dyDescent="0.6">
      <c r="A3380" s="38"/>
      <c r="B3380" s="39"/>
    </row>
    <row r="3381" spans="1:2" x14ac:dyDescent="0.6">
      <c r="A3381" s="38"/>
      <c r="B3381" s="39"/>
    </row>
    <row r="3382" spans="1:2" x14ac:dyDescent="0.6">
      <c r="A3382" s="38"/>
      <c r="B3382" s="39"/>
    </row>
    <row r="3383" spans="1:2" x14ac:dyDescent="0.6">
      <c r="A3383" s="38"/>
      <c r="B3383" s="39"/>
    </row>
    <row r="3384" spans="1:2" x14ac:dyDescent="0.6">
      <c r="A3384" s="38"/>
      <c r="B3384" s="39"/>
    </row>
    <row r="3385" spans="1:2" x14ac:dyDescent="0.6">
      <c r="A3385" s="38"/>
      <c r="B3385" s="39"/>
    </row>
    <row r="3386" spans="1:2" x14ac:dyDescent="0.6">
      <c r="A3386" s="38"/>
      <c r="B3386" s="39"/>
    </row>
    <row r="3387" spans="1:2" x14ac:dyDescent="0.6">
      <c r="A3387" s="38"/>
      <c r="B3387" s="39"/>
    </row>
    <row r="3388" spans="1:2" x14ac:dyDescent="0.6">
      <c r="A3388" s="38"/>
      <c r="B3388" s="39"/>
    </row>
    <row r="3389" spans="1:2" x14ac:dyDescent="0.6">
      <c r="A3389" s="38"/>
      <c r="B3389" s="39"/>
    </row>
    <row r="3390" spans="1:2" x14ac:dyDescent="0.6">
      <c r="A3390" s="38"/>
      <c r="B3390" s="39"/>
    </row>
    <row r="3391" spans="1:2" x14ac:dyDescent="0.6">
      <c r="A3391" s="38"/>
      <c r="B3391" s="39"/>
    </row>
    <row r="3392" spans="1:2" x14ac:dyDescent="0.6">
      <c r="A3392" s="38"/>
      <c r="B3392" s="39"/>
    </row>
    <row r="3393" spans="1:2" x14ac:dyDescent="0.6">
      <c r="A3393" s="38"/>
      <c r="B3393" s="39"/>
    </row>
    <row r="3394" spans="1:2" x14ac:dyDescent="0.6">
      <c r="A3394" s="38"/>
      <c r="B3394" s="39"/>
    </row>
    <row r="3395" spans="1:2" x14ac:dyDescent="0.6">
      <c r="A3395" s="38"/>
      <c r="B3395" s="39"/>
    </row>
    <row r="3396" spans="1:2" x14ac:dyDescent="0.6">
      <c r="A3396" s="38"/>
      <c r="B3396" s="39"/>
    </row>
    <row r="3397" spans="1:2" x14ac:dyDescent="0.6">
      <c r="A3397" s="38"/>
      <c r="B3397" s="39"/>
    </row>
    <row r="3398" spans="1:2" x14ac:dyDescent="0.6">
      <c r="A3398" s="38"/>
      <c r="B3398" s="39"/>
    </row>
    <row r="3399" spans="1:2" x14ac:dyDescent="0.6">
      <c r="A3399" s="38"/>
      <c r="B3399" s="39"/>
    </row>
    <row r="3400" spans="1:2" x14ac:dyDescent="0.6">
      <c r="A3400" s="38"/>
      <c r="B3400" s="39"/>
    </row>
    <row r="3401" spans="1:2" x14ac:dyDescent="0.6">
      <c r="A3401" s="38"/>
      <c r="B3401" s="39"/>
    </row>
    <row r="3402" spans="1:2" x14ac:dyDescent="0.6">
      <c r="A3402" s="38"/>
      <c r="B3402" s="39"/>
    </row>
    <row r="3403" spans="1:2" x14ac:dyDescent="0.6">
      <c r="A3403" s="38"/>
      <c r="B3403" s="39"/>
    </row>
    <row r="3404" spans="1:2" x14ac:dyDescent="0.6">
      <c r="A3404" s="38"/>
      <c r="B3404" s="39"/>
    </row>
    <row r="3405" spans="1:2" x14ac:dyDescent="0.6">
      <c r="A3405" s="38"/>
      <c r="B3405" s="39"/>
    </row>
    <row r="3406" spans="1:2" x14ac:dyDescent="0.6">
      <c r="A3406" s="38"/>
      <c r="B3406" s="39"/>
    </row>
    <row r="3407" spans="1:2" x14ac:dyDescent="0.6">
      <c r="A3407" s="38"/>
      <c r="B3407" s="39"/>
    </row>
    <row r="3408" spans="1:2" x14ac:dyDescent="0.6">
      <c r="A3408" s="38"/>
      <c r="B3408" s="39"/>
    </row>
    <row r="3409" spans="1:2" x14ac:dyDescent="0.6">
      <c r="A3409" s="38"/>
      <c r="B3409" s="39"/>
    </row>
    <row r="3410" spans="1:2" x14ac:dyDescent="0.6">
      <c r="A3410" s="38"/>
      <c r="B3410" s="39"/>
    </row>
    <row r="3411" spans="1:2" x14ac:dyDescent="0.6">
      <c r="A3411" s="38"/>
      <c r="B3411" s="39"/>
    </row>
    <row r="3412" spans="1:2" x14ac:dyDescent="0.6">
      <c r="A3412" s="38"/>
      <c r="B3412" s="39"/>
    </row>
    <row r="3413" spans="1:2" x14ac:dyDescent="0.6">
      <c r="A3413" s="38"/>
      <c r="B3413" s="39"/>
    </row>
    <row r="3414" spans="1:2" x14ac:dyDescent="0.6">
      <c r="A3414" s="38"/>
      <c r="B3414" s="39"/>
    </row>
    <row r="3415" spans="1:2" x14ac:dyDescent="0.6">
      <c r="A3415" s="38"/>
      <c r="B3415" s="39"/>
    </row>
    <row r="3416" spans="1:2" x14ac:dyDescent="0.6">
      <c r="A3416" s="38"/>
      <c r="B3416" s="39"/>
    </row>
    <row r="3417" spans="1:2" x14ac:dyDescent="0.6">
      <c r="A3417" s="38"/>
      <c r="B3417" s="39"/>
    </row>
    <row r="3418" spans="1:2" x14ac:dyDescent="0.6">
      <c r="A3418" s="38"/>
      <c r="B3418" s="39"/>
    </row>
    <row r="3419" spans="1:2" x14ac:dyDescent="0.6">
      <c r="A3419" s="38"/>
      <c r="B3419" s="39"/>
    </row>
    <row r="3420" spans="1:2" x14ac:dyDescent="0.6">
      <c r="A3420" s="38"/>
      <c r="B3420" s="39"/>
    </row>
    <row r="3421" spans="1:2" x14ac:dyDescent="0.6">
      <c r="A3421" s="38"/>
      <c r="B3421" s="39"/>
    </row>
    <row r="3422" spans="1:2" x14ac:dyDescent="0.6">
      <c r="A3422" s="38"/>
      <c r="B3422" s="39"/>
    </row>
    <row r="3423" spans="1:2" x14ac:dyDescent="0.6">
      <c r="A3423" s="38"/>
      <c r="B3423" s="39"/>
    </row>
    <row r="3424" spans="1:2" x14ac:dyDescent="0.6">
      <c r="A3424" s="38"/>
      <c r="B3424" s="39"/>
    </row>
    <row r="3425" spans="1:2" x14ac:dyDescent="0.6">
      <c r="A3425" s="38"/>
      <c r="B3425" s="39"/>
    </row>
    <row r="3426" spans="1:2" x14ac:dyDescent="0.6">
      <c r="A3426" s="38"/>
      <c r="B3426" s="39"/>
    </row>
    <row r="3427" spans="1:2" x14ac:dyDescent="0.6">
      <c r="A3427" s="38"/>
      <c r="B3427" s="39"/>
    </row>
    <row r="3428" spans="1:2" x14ac:dyDescent="0.6">
      <c r="A3428" s="38"/>
      <c r="B3428" s="39"/>
    </row>
    <row r="3429" spans="1:2" x14ac:dyDescent="0.6">
      <c r="A3429" s="38"/>
      <c r="B3429" s="39"/>
    </row>
    <row r="3430" spans="1:2" x14ac:dyDescent="0.6">
      <c r="A3430" s="38"/>
      <c r="B3430" s="39"/>
    </row>
    <row r="3431" spans="1:2" x14ac:dyDescent="0.6">
      <c r="A3431" s="38"/>
      <c r="B3431" s="39"/>
    </row>
    <row r="3432" spans="1:2" x14ac:dyDescent="0.6">
      <c r="A3432" s="38"/>
      <c r="B3432" s="39"/>
    </row>
    <row r="3433" spans="1:2" x14ac:dyDescent="0.6">
      <c r="A3433" s="38"/>
      <c r="B3433" s="39"/>
    </row>
    <row r="3434" spans="1:2" x14ac:dyDescent="0.6">
      <c r="A3434" s="38"/>
      <c r="B3434" s="39"/>
    </row>
    <row r="3435" spans="1:2" x14ac:dyDescent="0.6">
      <c r="A3435" s="38"/>
      <c r="B3435" s="39"/>
    </row>
    <row r="3436" spans="1:2" x14ac:dyDescent="0.6">
      <c r="A3436" s="38"/>
      <c r="B3436" s="39"/>
    </row>
    <row r="3437" spans="1:2" x14ac:dyDescent="0.6">
      <c r="A3437" s="38"/>
      <c r="B3437" s="39"/>
    </row>
    <row r="3438" spans="1:2" x14ac:dyDescent="0.6">
      <c r="A3438" s="38"/>
      <c r="B3438" s="39"/>
    </row>
    <row r="3439" spans="1:2" x14ac:dyDescent="0.6">
      <c r="A3439" s="38"/>
      <c r="B3439" s="39"/>
    </row>
    <row r="3440" spans="1:2" x14ac:dyDescent="0.6">
      <c r="A3440" s="38"/>
      <c r="B3440" s="39"/>
    </row>
    <row r="3441" spans="1:2" x14ac:dyDescent="0.6">
      <c r="A3441" s="38"/>
      <c r="B3441" s="39"/>
    </row>
    <row r="3442" spans="1:2" x14ac:dyDescent="0.6">
      <c r="A3442" s="38"/>
      <c r="B3442" s="39"/>
    </row>
    <row r="3443" spans="1:2" x14ac:dyDescent="0.6">
      <c r="A3443" s="38"/>
      <c r="B3443" s="39"/>
    </row>
    <row r="3444" spans="1:2" x14ac:dyDescent="0.6">
      <c r="A3444" s="38"/>
      <c r="B3444" s="39"/>
    </row>
    <row r="3445" spans="1:2" x14ac:dyDescent="0.6">
      <c r="A3445" s="38"/>
      <c r="B3445" s="39"/>
    </row>
    <row r="3446" spans="1:2" x14ac:dyDescent="0.6">
      <c r="A3446" s="38"/>
      <c r="B3446" s="39"/>
    </row>
    <row r="3447" spans="1:2" x14ac:dyDescent="0.6">
      <c r="A3447" s="38"/>
      <c r="B3447" s="39"/>
    </row>
    <row r="3448" spans="1:2" x14ac:dyDescent="0.6">
      <c r="A3448" s="38"/>
      <c r="B3448" s="39"/>
    </row>
    <row r="3449" spans="1:2" x14ac:dyDescent="0.6">
      <c r="A3449" s="38"/>
      <c r="B3449" s="39"/>
    </row>
    <row r="3450" spans="1:2" x14ac:dyDescent="0.6">
      <c r="A3450" s="38"/>
      <c r="B3450" s="39"/>
    </row>
    <row r="3451" spans="1:2" x14ac:dyDescent="0.6">
      <c r="A3451" s="38"/>
      <c r="B3451" s="39"/>
    </row>
    <row r="3452" spans="1:2" x14ac:dyDescent="0.6">
      <c r="A3452" s="38"/>
      <c r="B3452" s="39"/>
    </row>
    <row r="3453" spans="1:2" x14ac:dyDescent="0.6">
      <c r="A3453" s="38"/>
      <c r="B3453" s="39"/>
    </row>
    <row r="3454" spans="1:2" x14ac:dyDescent="0.6">
      <c r="A3454" s="38"/>
      <c r="B3454" s="39"/>
    </row>
    <row r="3455" spans="1:2" x14ac:dyDescent="0.6">
      <c r="A3455" s="38"/>
      <c r="B3455" s="39"/>
    </row>
    <row r="3456" spans="1:2" x14ac:dyDescent="0.6">
      <c r="A3456" s="38"/>
      <c r="B3456" s="39"/>
    </row>
    <row r="3457" spans="1:2" x14ac:dyDescent="0.6">
      <c r="A3457" s="38"/>
      <c r="B3457" s="39"/>
    </row>
    <row r="3458" spans="1:2" x14ac:dyDescent="0.6">
      <c r="A3458" s="38"/>
      <c r="B3458" s="39"/>
    </row>
    <row r="3459" spans="1:2" x14ac:dyDescent="0.6">
      <c r="A3459" s="38"/>
      <c r="B3459" s="39"/>
    </row>
    <row r="3460" spans="1:2" x14ac:dyDescent="0.6">
      <c r="A3460" s="38"/>
      <c r="B3460" s="39"/>
    </row>
    <row r="3461" spans="1:2" x14ac:dyDescent="0.6">
      <c r="A3461" s="38"/>
      <c r="B3461" s="39"/>
    </row>
    <row r="3462" spans="1:2" x14ac:dyDescent="0.6">
      <c r="A3462" s="38"/>
      <c r="B3462" s="39"/>
    </row>
    <row r="3463" spans="1:2" x14ac:dyDescent="0.6">
      <c r="A3463" s="38"/>
      <c r="B3463" s="39"/>
    </row>
    <row r="3464" spans="1:2" x14ac:dyDescent="0.6">
      <c r="A3464" s="38"/>
      <c r="B3464" s="39"/>
    </row>
    <row r="3465" spans="1:2" x14ac:dyDescent="0.6">
      <c r="A3465" s="38"/>
      <c r="B3465" s="39"/>
    </row>
    <row r="3466" spans="1:2" x14ac:dyDescent="0.6">
      <c r="A3466" s="38"/>
      <c r="B3466" s="39"/>
    </row>
    <row r="3467" spans="1:2" x14ac:dyDescent="0.6">
      <c r="A3467" s="38"/>
      <c r="B3467" s="39"/>
    </row>
    <row r="3468" spans="1:2" x14ac:dyDescent="0.6">
      <c r="A3468" s="38"/>
      <c r="B3468" s="39"/>
    </row>
    <row r="3469" spans="1:2" x14ac:dyDescent="0.6">
      <c r="A3469" s="38"/>
      <c r="B3469" s="39"/>
    </row>
    <row r="3470" spans="1:2" x14ac:dyDescent="0.6">
      <c r="A3470" s="38"/>
      <c r="B3470" s="39"/>
    </row>
    <row r="3471" spans="1:2" x14ac:dyDescent="0.6">
      <c r="A3471" s="38"/>
      <c r="B3471" s="39"/>
    </row>
    <row r="3472" spans="1:2" x14ac:dyDescent="0.6">
      <c r="A3472" s="38"/>
      <c r="B3472" s="39"/>
    </row>
    <row r="3473" spans="1:2" x14ac:dyDescent="0.6">
      <c r="A3473" s="38"/>
      <c r="B3473" s="39"/>
    </row>
    <row r="3474" spans="1:2" x14ac:dyDescent="0.6">
      <c r="A3474" s="38"/>
      <c r="B3474" s="39"/>
    </row>
    <row r="3475" spans="1:2" x14ac:dyDescent="0.6">
      <c r="A3475" s="38"/>
      <c r="B3475" s="39"/>
    </row>
    <row r="3476" spans="1:2" x14ac:dyDescent="0.6">
      <c r="A3476" s="38"/>
      <c r="B3476" s="39"/>
    </row>
    <row r="3477" spans="1:2" x14ac:dyDescent="0.6">
      <c r="A3477" s="38"/>
      <c r="B3477" s="39"/>
    </row>
    <row r="3478" spans="1:2" x14ac:dyDescent="0.6">
      <c r="A3478" s="38"/>
      <c r="B3478" s="39"/>
    </row>
    <row r="3479" spans="1:2" x14ac:dyDescent="0.6">
      <c r="A3479" s="38"/>
      <c r="B3479" s="39"/>
    </row>
    <row r="3480" spans="1:2" x14ac:dyDescent="0.6">
      <c r="A3480" s="38"/>
      <c r="B3480" s="39"/>
    </row>
    <row r="3481" spans="1:2" x14ac:dyDescent="0.6">
      <c r="A3481" s="38"/>
      <c r="B3481" s="39"/>
    </row>
    <row r="3482" spans="1:2" x14ac:dyDescent="0.6">
      <c r="A3482" s="38"/>
      <c r="B3482" s="39"/>
    </row>
    <row r="3483" spans="1:2" x14ac:dyDescent="0.6">
      <c r="A3483" s="38"/>
      <c r="B3483" s="39"/>
    </row>
    <row r="3484" spans="1:2" x14ac:dyDescent="0.6">
      <c r="A3484" s="38"/>
      <c r="B3484" s="39"/>
    </row>
    <row r="3485" spans="1:2" x14ac:dyDescent="0.6">
      <c r="A3485" s="38"/>
      <c r="B3485" s="39"/>
    </row>
    <row r="3486" spans="1:2" x14ac:dyDescent="0.6">
      <c r="A3486" s="38"/>
      <c r="B3486" s="39"/>
    </row>
    <row r="3487" spans="1:2" x14ac:dyDescent="0.6">
      <c r="A3487" s="38"/>
      <c r="B3487" s="39"/>
    </row>
    <row r="3488" spans="1:2" x14ac:dyDescent="0.6">
      <c r="A3488" s="38"/>
      <c r="B3488" s="39"/>
    </row>
    <row r="3489" spans="1:2" x14ac:dyDescent="0.6">
      <c r="A3489" s="38"/>
      <c r="B3489" s="39"/>
    </row>
    <row r="3490" spans="1:2" x14ac:dyDescent="0.6">
      <c r="A3490" s="38"/>
      <c r="B3490" s="39"/>
    </row>
    <row r="3491" spans="1:2" x14ac:dyDescent="0.6">
      <c r="A3491" s="38"/>
      <c r="B3491" s="39"/>
    </row>
    <row r="3492" spans="1:2" x14ac:dyDescent="0.6">
      <c r="A3492" s="38"/>
      <c r="B3492" s="39"/>
    </row>
    <row r="3493" spans="1:2" x14ac:dyDescent="0.6">
      <c r="A3493" s="38"/>
      <c r="B3493" s="39"/>
    </row>
    <row r="3494" spans="1:2" x14ac:dyDescent="0.6">
      <c r="A3494" s="38"/>
      <c r="B3494" s="39"/>
    </row>
    <row r="3495" spans="1:2" x14ac:dyDescent="0.6">
      <c r="A3495" s="38"/>
      <c r="B3495" s="39"/>
    </row>
    <row r="3496" spans="1:2" x14ac:dyDescent="0.6">
      <c r="A3496" s="38"/>
      <c r="B3496" s="39"/>
    </row>
    <row r="3497" spans="1:2" x14ac:dyDescent="0.6">
      <c r="A3497" s="38"/>
      <c r="B3497" s="39"/>
    </row>
    <row r="3498" spans="1:2" x14ac:dyDescent="0.6">
      <c r="A3498" s="38"/>
      <c r="B3498" s="39"/>
    </row>
    <row r="3499" spans="1:2" x14ac:dyDescent="0.6">
      <c r="A3499" s="38"/>
      <c r="B3499" s="39"/>
    </row>
    <row r="3500" spans="1:2" x14ac:dyDescent="0.6">
      <c r="A3500" s="38"/>
      <c r="B3500" s="39"/>
    </row>
    <row r="3501" spans="1:2" x14ac:dyDescent="0.6">
      <c r="A3501" s="38"/>
      <c r="B3501" s="39"/>
    </row>
    <row r="3502" spans="1:2" x14ac:dyDescent="0.6">
      <c r="A3502" s="38"/>
      <c r="B3502" s="39"/>
    </row>
    <row r="3503" spans="1:2" x14ac:dyDescent="0.6">
      <c r="A3503" s="38"/>
      <c r="B3503" s="39"/>
    </row>
    <row r="3504" spans="1:2" x14ac:dyDescent="0.6">
      <c r="A3504" s="38"/>
      <c r="B3504" s="39"/>
    </row>
    <row r="3505" spans="1:2" x14ac:dyDescent="0.6">
      <c r="A3505" s="38"/>
      <c r="B3505" s="39"/>
    </row>
    <row r="3506" spans="1:2" x14ac:dyDescent="0.6">
      <c r="A3506" s="38"/>
      <c r="B3506" s="39"/>
    </row>
    <row r="3507" spans="1:2" x14ac:dyDescent="0.6">
      <c r="A3507" s="38"/>
      <c r="B3507" s="39"/>
    </row>
    <row r="3508" spans="1:2" x14ac:dyDescent="0.6">
      <c r="A3508" s="38"/>
      <c r="B3508" s="39"/>
    </row>
    <row r="3509" spans="1:2" x14ac:dyDescent="0.6">
      <c r="A3509" s="38"/>
      <c r="B3509" s="39"/>
    </row>
    <row r="3510" spans="1:2" x14ac:dyDescent="0.6">
      <c r="A3510" s="38"/>
      <c r="B3510" s="39"/>
    </row>
    <row r="3511" spans="1:2" x14ac:dyDescent="0.6">
      <c r="A3511" s="38"/>
      <c r="B3511" s="39"/>
    </row>
    <row r="3512" spans="1:2" x14ac:dyDescent="0.6">
      <c r="A3512" s="38"/>
      <c r="B3512" s="39"/>
    </row>
    <row r="3513" spans="1:2" x14ac:dyDescent="0.6">
      <c r="A3513" s="38"/>
      <c r="B3513" s="39"/>
    </row>
    <row r="3514" spans="1:2" x14ac:dyDescent="0.6">
      <c r="A3514" s="38"/>
      <c r="B3514" s="39"/>
    </row>
    <row r="3515" spans="1:2" x14ac:dyDescent="0.6">
      <c r="A3515" s="38"/>
      <c r="B3515" s="39"/>
    </row>
    <row r="3516" spans="1:2" x14ac:dyDescent="0.6">
      <c r="A3516" s="38"/>
      <c r="B3516" s="39"/>
    </row>
    <row r="3517" spans="1:2" x14ac:dyDescent="0.6">
      <c r="A3517" s="38"/>
      <c r="B3517" s="39"/>
    </row>
    <row r="3518" spans="1:2" x14ac:dyDescent="0.6">
      <c r="A3518" s="38"/>
      <c r="B3518" s="39"/>
    </row>
    <row r="3519" spans="1:2" x14ac:dyDescent="0.6">
      <c r="A3519" s="38"/>
      <c r="B3519" s="39"/>
    </row>
    <row r="3520" spans="1:2" x14ac:dyDescent="0.6">
      <c r="A3520" s="38"/>
      <c r="B3520" s="39"/>
    </row>
    <row r="3521" spans="1:2" x14ac:dyDescent="0.6">
      <c r="A3521" s="38"/>
      <c r="B3521" s="39"/>
    </row>
    <row r="3522" spans="1:2" x14ac:dyDescent="0.6">
      <c r="A3522" s="38"/>
      <c r="B3522" s="39"/>
    </row>
    <row r="3523" spans="1:2" x14ac:dyDescent="0.6">
      <c r="A3523" s="38"/>
      <c r="B3523" s="39"/>
    </row>
    <row r="3524" spans="1:2" x14ac:dyDescent="0.6">
      <c r="A3524" s="38"/>
      <c r="B3524" s="39"/>
    </row>
    <row r="3525" spans="1:2" x14ac:dyDescent="0.6">
      <c r="A3525" s="38"/>
      <c r="B3525" s="39"/>
    </row>
    <row r="3526" spans="1:2" x14ac:dyDescent="0.6">
      <c r="A3526" s="38"/>
      <c r="B3526" s="39"/>
    </row>
    <row r="3527" spans="1:2" x14ac:dyDescent="0.6">
      <c r="A3527" s="38"/>
      <c r="B3527" s="39"/>
    </row>
    <row r="3528" spans="1:2" x14ac:dyDescent="0.6">
      <c r="A3528" s="38"/>
      <c r="B3528" s="39"/>
    </row>
    <row r="3529" spans="1:2" x14ac:dyDescent="0.6">
      <c r="A3529" s="38"/>
      <c r="B3529" s="39"/>
    </row>
    <row r="3530" spans="1:2" x14ac:dyDescent="0.6">
      <c r="A3530" s="38"/>
      <c r="B3530" s="39"/>
    </row>
    <row r="3531" spans="1:2" x14ac:dyDescent="0.6">
      <c r="A3531" s="38"/>
      <c r="B3531" s="39"/>
    </row>
    <row r="3532" spans="1:2" x14ac:dyDescent="0.6">
      <c r="A3532" s="38"/>
      <c r="B3532" s="39"/>
    </row>
    <row r="3533" spans="1:2" x14ac:dyDescent="0.6">
      <c r="A3533" s="38"/>
      <c r="B3533" s="39"/>
    </row>
    <row r="3534" spans="1:2" x14ac:dyDescent="0.6">
      <c r="A3534" s="38"/>
      <c r="B3534" s="39"/>
    </row>
    <row r="3535" spans="1:2" x14ac:dyDescent="0.6">
      <c r="A3535" s="38"/>
      <c r="B3535" s="39"/>
    </row>
    <row r="3536" spans="1:2" x14ac:dyDescent="0.6">
      <c r="A3536" s="38"/>
      <c r="B3536" s="39"/>
    </row>
    <row r="3537" spans="1:2" x14ac:dyDescent="0.6">
      <c r="A3537" s="38"/>
      <c r="B3537" s="39"/>
    </row>
    <row r="3538" spans="1:2" x14ac:dyDescent="0.6">
      <c r="A3538" s="38"/>
      <c r="B3538" s="39"/>
    </row>
    <row r="3539" spans="1:2" x14ac:dyDescent="0.6">
      <c r="A3539" s="38"/>
      <c r="B3539" s="39"/>
    </row>
    <row r="3540" spans="1:2" x14ac:dyDescent="0.6">
      <c r="A3540" s="38"/>
      <c r="B3540" s="39"/>
    </row>
    <row r="3541" spans="1:2" x14ac:dyDescent="0.6">
      <c r="A3541" s="38"/>
      <c r="B3541" s="39"/>
    </row>
    <row r="3542" spans="1:2" x14ac:dyDescent="0.6">
      <c r="A3542" s="38"/>
      <c r="B3542" s="39"/>
    </row>
    <row r="3543" spans="1:2" x14ac:dyDescent="0.6">
      <c r="A3543" s="38"/>
      <c r="B3543" s="39"/>
    </row>
    <row r="3544" spans="1:2" x14ac:dyDescent="0.6">
      <c r="A3544" s="38"/>
      <c r="B3544" s="39"/>
    </row>
    <row r="3545" spans="1:2" x14ac:dyDescent="0.6">
      <c r="A3545" s="38"/>
      <c r="B3545" s="39"/>
    </row>
    <row r="3546" spans="1:2" x14ac:dyDescent="0.6">
      <c r="A3546" s="38"/>
      <c r="B3546" s="39"/>
    </row>
    <row r="3547" spans="1:2" x14ac:dyDescent="0.6">
      <c r="A3547" s="38"/>
      <c r="B3547" s="39"/>
    </row>
    <row r="3548" spans="1:2" x14ac:dyDescent="0.6">
      <c r="A3548" s="38"/>
      <c r="B3548" s="39"/>
    </row>
    <row r="3549" spans="1:2" x14ac:dyDescent="0.6">
      <c r="A3549" s="38"/>
      <c r="B3549" s="39"/>
    </row>
    <row r="3550" spans="1:2" x14ac:dyDescent="0.6">
      <c r="A3550" s="38"/>
      <c r="B3550" s="39"/>
    </row>
    <row r="3551" spans="1:2" x14ac:dyDescent="0.6">
      <c r="A3551" s="38"/>
      <c r="B3551" s="39"/>
    </row>
    <row r="3552" spans="1:2" x14ac:dyDescent="0.6">
      <c r="A3552" s="38"/>
      <c r="B3552" s="39"/>
    </row>
    <row r="3553" spans="1:2" x14ac:dyDescent="0.6">
      <c r="A3553" s="38"/>
      <c r="B3553" s="39"/>
    </row>
    <row r="3554" spans="1:2" x14ac:dyDescent="0.6">
      <c r="A3554" s="38"/>
      <c r="B3554" s="39"/>
    </row>
    <row r="3555" spans="1:2" x14ac:dyDescent="0.6">
      <c r="A3555" s="38"/>
      <c r="B3555" s="39"/>
    </row>
    <row r="3556" spans="1:2" x14ac:dyDescent="0.6">
      <c r="A3556" s="38"/>
      <c r="B3556" s="39"/>
    </row>
    <row r="3557" spans="1:2" x14ac:dyDescent="0.6">
      <c r="A3557" s="38"/>
      <c r="B3557" s="39"/>
    </row>
    <row r="3558" spans="1:2" x14ac:dyDescent="0.6">
      <c r="A3558" s="38"/>
      <c r="B3558" s="39"/>
    </row>
    <row r="3559" spans="1:2" x14ac:dyDescent="0.6">
      <c r="A3559" s="38"/>
      <c r="B3559" s="39"/>
    </row>
    <row r="3560" spans="1:2" x14ac:dyDescent="0.6">
      <c r="A3560" s="38"/>
      <c r="B3560" s="39"/>
    </row>
    <row r="3561" spans="1:2" x14ac:dyDescent="0.6">
      <c r="A3561" s="38"/>
      <c r="B3561" s="39"/>
    </row>
    <row r="3562" spans="1:2" x14ac:dyDescent="0.6">
      <c r="A3562" s="38"/>
      <c r="B3562" s="39"/>
    </row>
    <row r="3563" spans="1:2" x14ac:dyDescent="0.6">
      <c r="A3563" s="38"/>
      <c r="B3563" s="39"/>
    </row>
    <row r="3564" spans="1:2" x14ac:dyDescent="0.6">
      <c r="A3564" s="38"/>
      <c r="B3564" s="39"/>
    </row>
    <row r="3565" spans="1:2" x14ac:dyDescent="0.6">
      <c r="A3565" s="38"/>
      <c r="B3565" s="39"/>
    </row>
    <row r="3566" spans="1:2" x14ac:dyDescent="0.6">
      <c r="A3566" s="38"/>
      <c r="B3566" s="39"/>
    </row>
    <row r="3567" spans="1:2" x14ac:dyDescent="0.6">
      <c r="A3567" s="38"/>
      <c r="B3567" s="39"/>
    </row>
    <row r="3568" spans="1:2" x14ac:dyDescent="0.6">
      <c r="A3568" s="38"/>
      <c r="B3568" s="39"/>
    </row>
    <row r="3569" spans="1:2" x14ac:dyDescent="0.6">
      <c r="A3569" s="38"/>
      <c r="B3569" s="39"/>
    </row>
    <row r="3570" spans="1:2" x14ac:dyDescent="0.6">
      <c r="A3570" s="38"/>
      <c r="B3570" s="39"/>
    </row>
    <row r="3571" spans="1:2" x14ac:dyDescent="0.6">
      <c r="A3571" s="38"/>
      <c r="B3571" s="39"/>
    </row>
    <row r="3572" spans="1:2" x14ac:dyDescent="0.6">
      <c r="A3572" s="38"/>
      <c r="B3572" s="39"/>
    </row>
    <row r="3573" spans="1:2" x14ac:dyDescent="0.6">
      <c r="A3573" s="38"/>
      <c r="B3573" s="39"/>
    </row>
    <row r="3574" spans="1:2" x14ac:dyDescent="0.6">
      <c r="A3574" s="38"/>
      <c r="B3574" s="39"/>
    </row>
    <row r="3575" spans="1:2" x14ac:dyDescent="0.6">
      <c r="A3575" s="38"/>
      <c r="B3575" s="39"/>
    </row>
    <row r="3576" spans="1:2" x14ac:dyDescent="0.6">
      <c r="A3576" s="38"/>
      <c r="B3576" s="39"/>
    </row>
    <row r="3577" spans="1:2" x14ac:dyDescent="0.6">
      <c r="A3577" s="38"/>
      <c r="B3577" s="39"/>
    </row>
    <row r="3578" spans="1:2" x14ac:dyDescent="0.6">
      <c r="A3578" s="38"/>
      <c r="B3578" s="39"/>
    </row>
    <row r="3579" spans="1:2" x14ac:dyDescent="0.6">
      <c r="A3579" s="38"/>
      <c r="B3579" s="39"/>
    </row>
    <row r="3580" spans="1:2" x14ac:dyDescent="0.6">
      <c r="A3580" s="38"/>
      <c r="B3580" s="39"/>
    </row>
    <row r="3581" spans="1:2" x14ac:dyDescent="0.6">
      <c r="A3581" s="38"/>
      <c r="B3581" s="39"/>
    </row>
    <row r="3582" spans="1:2" x14ac:dyDescent="0.6">
      <c r="A3582" s="38"/>
      <c r="B3582" s="39"/>
    </row>
    <row r="3583" spans="1:2" x14ac:dyDescent="0.6">
      <c r="A3583" s="38"/>
      <c r="B3583" s="39"/>
    </row>
    <row r="3584" spans="1:2" x14ac:dyDescent="0.6">
      <c r="A3584" s="38"/>
      <c r="B3584" s="39"/>
    </row>
    <row r="3585" spans="1:2" x14ac:dyDescent="0.6">
      <c r="A3585" s="38"/>
      <c r="B3585" s="39"/>
    </row>
    <row r="3586" spans="1:2" x14ac:dyDescent="0.6">
      <c r="A3586" s="38"/>
      <c r="B3586" s="39"/>
    </row>
    <row r="3587" spans="1:2" x14ac:dyDescent="0.6">
      <c r="A3587" s="38"/>
      <c r="B3587" s="39"/>
    </row>
    <row r="3588" spans="1:2" x14ac:dyDescent="0.6">
      <c r="A3588" s="38"/>
      <c r="B3588" s="39"/>
    </row>
    <row r="3589" spans="1:2" x14ac:dyDescent="0.6">
      <c r="A3589" s="38"/>
      <c r="B3589" s="39"/>
    </row>
    <row r="3590" spans="1:2" x14ac:dyDescent="0.6">
      <c r="A3590" s="38"/>
      <c r="B3590" s="39"/>
    </row>
    <row r="3591" spans="1:2" x14ac:dyDescent="0.6">
      <c r="A3591" s="38"/>
      <c r="B3591" s="39"/>
    </row>
    <row r="3592" spans="1:2" x14ac:dyDescent="0.6">
      <c r="A3592" s="38"/>
      <c r="B3592" s="39"/>
    </row>
    <row r="3593" spans="1:2" x14ac:dyDescent="0.6">
      <c r="A3593" s="38"/>
      <c r="B3593" s="39"/>
    </row>
    <row r="3594" spans="1:2" x14ac:dyDescent="0.6">
      <c r="A3594" s="38"/>
      <c r="B3594" s="39"/>
    </row>
    <row r="3595" spans="1:2" x14ac:dyDescent="0.6">
      <c r="A3595" s="38"/>
      <c r="B3595" s="39"/>
    </row>
    <row r="3596" spans="1:2" x14ac:dyDescent="0.6">
      <c r="A3596" s="38"/>
      <c r="B3596" s="39"/>
    </row>
    <row r="3597" spans="1:2" x14ac:dyDescent="0.6">
      <c r="A3597" s="38"/>
      <c r="B3597" s="39"/>
    </row>
    <row r="3598" spans="1:2" x14ac:dyDescent="0.6">
      <c r="A3598" s="38"/>
      <c r="B3598" s="39"/>
    </row>
    <row r="3599" spans="1:2" x14ac:dyDescent="0.6">
      <c r="A3599" s="38"/>
      <c r="B3599" s="39"/>
    </row>
    <row r="3600" spans="1:2" x14ac:dyDescent="0.6">
      <c r="A3600" s="38"/>
      <c r="B3600" s="39"/>
    </row>
    <row r="3601" spans="1:2" x14ac:dyDescent="0.6">
      <c r="A3601" s="38"/>
      <c r="B3601" s="39"/>
    </row>
    <row r="3602" spans="1:2" x14ac:dyDescent="0.6">
      <c r="A3602" s="38"/>
      <c r="B3602" s="39"/>
    </row>
    <row r="3603" spans="1:2" x14ac:dyDescent="0.6">
      <c r="A3603" s="38"/>
      <c r="B3603" s="39"/>
    </row>
    <row r="3604" spans="1:2" x14ac:dyDescent="0.6">
      <c r="A3604" s="38"/>
      <c r="B3604" s="39"/>
    </row>
    <row r="3605" spans="1:2" x14ac:dyDescent="0.6">
      <c r="A3605" s="38"/>
      <c r="B3605" s="39"/>
    </row>
    <row r="3606" spans="1:2" x14ac:dyDescent="0.6">
      <c r="A3606" s="38"/>
      <c r="B3606" s="39"/>
    </row>
    <row r="3607" spans="1:2" x14ac:dyDescent="0.6">
      <c r="A3607" s="38"/>
      <c r="B3607" s="39"/>
    </row>
    <row r="3608" spans="1:2" x14ac:dyDescent="0.6">
      <c r="A3608" s="38"/>
      <c r="B3608" s="39"/>
    </row>
    <row r="3609" spans="1:2" x14ac:dyDescent="0.6">
      <c r="A3609" s="38"/>
      <c r="B3609" s="39"/>
    </row>
    <row r="3610" spans="1:2" x14ac:dyDescent="0.6">
      <c r="A3610" s="38"/>
      <c r="B3610" s="39"/>
    </row>
    <row r="3611" spans="1:2" x14ac:dyDescent="0.6">
      <c r="A3611" s="38"/>
      <c r="B3611" s="39"/>
    </row>
    <row r="3612" spans="1:2" x14ac:dyDescent="0.6">
      <c r="A3612" s="38"/>
      <c r="B3612" s="39"/>
    </row>
    <row r="3613" spans="1:2" x14ac:dyDescent="0.6">
      <c r="A3613" s="38"/>
      <c r="B3613" s="39"/>
    </row>
    <row r="3614" spans="1:2" x14ac:dyDescent="0.6">
      <c r="A3614" s="38"/>
      <c r="B3614" s="39"/>
    </row>
    <row r="3615" spans="1:2" x14ac:dyDescent="0.6">
      <c r="A3615" s="38"/>
      <c r="B3615" s="39"/>
    </row>
    <row r="3616" spans="1:2" x14ac:dyDescent="0.6">
      <c r="A3616" s="38"/>
      <c r="B3616" s="39"/>
    </row>
    <row r="3617" spans="1:2" x14ac:dyDescent="0.6">
      <c r="A3617" s="38"/>
      <c r="B3617" s="39"/>
    </row>
    <row r="3618" spans="1:2" x14ac:dyDescent="0.6">
      <c r="A3618" s="38"/>
      <c r="B3618" s="39"/>
    </row>
    <row r="3619" spans="1:2" x14ac:dyDescent="0.6">
      <c r="A3619" s="38"/>
      <c r="B3619" s="39"/>
    </row>
    <row r="3620" spans="1:2" x14ac:dyDescent="0.6">
      <c r="A3620" s="38"/>
      <c r="B3620" s="39"/>
    </row>
    <row r="3621" spans="1:2" x14ac:dyDescent="0.6">
      <c r="A3621" s="38"/>
      <c r="B3621" s="39"/>
    </row>
    <row r="3622" spans="1:2" x14ac:dyDescent="0.6">
      <c r="A3622" s="38"/>
      <c r="B3622" s="39"/>
    </row>
    <row r="3623" spans="1:2" x14ac:dyDescent="0.6">
      <c r="A3623" s="38"/>
      <c r="B3623" s="39"/>
    </row>
    <row r="3624" spans="1:2" x14ac:dyDescent="0.6">
      <c r="A3624" s="38"/>
      <c r="B3624" s="39"/>
    </row>
    <row r="3625" spans="1:2" x14ac:dyDescent="0.6">
      <c r="A3625" s="38"/>
      <c r="B3625" s="39"/>
    </row>
    <row r="3626" spans="1:2" x14ac:dyDescent="0.6">
      <c r="A3626" s="38"/>
      <c r="B3626" s="39"/>
    </row>
    <row r="3627" spans="1:2" x14ac:dyDescent="0.6">
      <c r="A3627" s="38"/>
      <c r="B3627" s="39"/>
    </row>
    <row r="3628" spans="1:2" x14ac:dyDescent="0.6">
      <c r="A3628" s="38"/>
      <c r="B3628" s="39"/>
    </row>
    <row r="3629" spans="1:2" x14ac:dyDescent="0.6">
      <c r="A3629" s="38"/>
      <c r="B3629" s="39"/>
    </row>
    <row r="3630" spans="1:2" x14ac:dyDescent="0.6">
      <c r="A3630" s="38"/>
      <c r="B3630" s="39"/>
    </row>
    <row r="3631" spans="1:2" x14ac:dyDescent="0.6">
      <c r="A3631" s="38"/>
      <c r="B3631" s="39"/>
    </row>
    <row r="3632" spans="1:2" x14ac:dyDescent="0.6">
      <c r="A3632" s="38"/>
      <c r="B3632" s="39"/>
    </row>
    <row r="3633" spans="1:2" x14ac:dyDescent="0.6">
      <c r="A3633" s="38"/>
      <c r="B3633" s="39"/>
    </row>
    <row r="3634" spans="1:2" x14ac:dyDescent="0.6">
      <c r="A3634" s="38"/>
      <c r="B3634" s="39"/>
    </row>
    <row r="3635" spans="1:2" x14ac:dyDescent="0.6">
      <c r="A3635" s="38"/>
      <c r="B3635" s="39"/>
    </row>
    <row r="3636" spans="1:2" x14ac:dyDescent="0.6">
      <c r="A3636" s="38"/>
      <c r="B3636" s="39"/>
    </row>
    <row r="3637" spans="1:2" x14ac:dyDescent="0.6">
      <c r="A3637" s="38"/>
      <c r="B3637" s="39"/>
    </row>
    <row r="3638" spans="1:2" x14ac:dyDescent="0.6">
      <c r="A3638" s="38"/>
      <c r="B3638" s="39"/>
    </row>
    <row r="3639" spans="1:2" x14ac:dyDescent="0.6">
      <c r="A3639" s="38"/>
      <c r="B3639" s="39"/>
    </row>
    <row r="3640" spans="1:2" x14ac:dyDescent="0.6">
      <c r="A3640" s="38"/>
      <c r="B3640" s="39"/>
    </row>
    <row r="3641" spans="1:2" x14ac:dyDescent="0.6">
      <c r="A3641" s="38"/>
      <c r="B3641" s="39"/>
    </row>
    <row r="3642" spans="1:2" x14ac:dyDescent="0.6">
      <c r="A3642" s="38"/>
      <c r="B3642" s="39"/>
    </row>
    <row r="3643" spans="1:2" x14ac:dyDescent="0.6">
      <c r="A3643" s="38"/>
      <c r="B3643" s="39"/>
    </row>
    <row r="3644" spans="1:2" x14ac:dyDescent="0.6">
      <c r="A3644" s="38"/>
      <c r="B3644" s="39"/>
    </row>
    <row r="3645" spans="1:2" x14ac:dyDescent="0.6">
      <c r="A3645" s="38"/>
      <c r="B3645" s="39"/>
    </row>
    <row r="3646" spans="1:2" x14ac:dyDescent="0.6">
      <c r="A3646" s="38"/>
      <c r="B3646" s="39"/>
    </row>
    <row r="3647" spans="1:2" x14ac:dyDescent="0.6">
      <c r="A3647" s="38"/>
      <c r="B3647" s="39"/>
    </row>
    <row r="3648" spans="1:2" x14ac:dyDescent="0.6">
      <c r="A3648" s="38"/>
      <c r="B3648" s="39"/>
    </row>
    <row r="3649" spans="1:2" x14ac:dyDescent="0.6">
      <c r="A3649" s="38"/>
      <c r="B3649" s="39"/>
    </row>
    <row r="3650" spans="1:2" x14ac:dyDescent="0.6">
      <c r="A3650" s="38"/>
      <c r="B3650" s="39"/>
    </row>
    <row r="3651" spans="1:2" x14ac:dyDescent="0.6">
      <c r="A3651" s="38"/>
      <c r="B3651" s="39"/>
    </row>
    <row r="3652" spans="1:2" x14ac:dyDescent="0.6">
      <c r="A3652" s="38"/>
      <c r="B3652" s="39"/>
    </row>
    <row r="3653" spans="1:2" x14ac:dyDescent="0.6">
      <c r="A3653" s="38"/>
      <c r="B3653" s="39"/>
    </row>
    <row r="3654" spans="1:2" x14ac:dyDescent="0.6">
      <c r="A3654" s="38"/>
      <c r="B3654" s="39"/>
    </row>
    <row r="3655" spans="1:2" x14ac:dyDescent="0.6">
      <c r="A3655" s="38"/>
      <c r="B3655" s="39"/>
    </row>
    <row r="3656" spans="1:2" x14ac:dyDescent="0.6">
      <c r="A3656" s="38"/>
      <c r="B3656" s="39"/>
    </row>
    <row r="3657" spans="1:2" x14ac:dyDescent="0.6">
      <c r="A3657" s="38"/>
      <c r="B3657" s="39"/>
    </row>
    <row r="3658" spans="1:2" x14ac:dyDescent="0.6">
      <c r="A3658" s="38"/>
      <c r="B3658" s="39"/>
    </row>
    <row r="3659" spans="1:2" x14ac:dyDescent="0.6">
      <c r="A3659" s="38"/>
      <c r="B3659" s="39"/>
    </row>
    <row r="3660" spans="1:2" x14ac:dyDescent="0.6">
      <c r="A3660" s="38"/>
      <c r="B3660" s="39"/>
    </row>
    <row r="3661" spans="1:2" x14ac:dyDescent="0.6">
      <c r="A3661" s="38"/>
      <c r="B3661" s="39"/>
    </row>
    <row r="3662" spans="1:2" x14ac:dyDescent="0.6">
      <c r="A3662" s="38"/>
      <c r="B3662" s="39"/>
    </row>
    <row r="3663" spans="1:2" x14ac:dyDescent="0.6">
      <c r="A3663" s="38"/>
      <c r="B3663" s="39"/>
    </row>
    <row r="3664" spans="1:2" x14ac:dyDescent="0.6">
      <c r="A3664" s="38"/>
      <c r="B3664" s="39"/>
    </row>
    <row r="3665" spans="1:2" x14ac:dyDescent="0.6">
      <c r="A3665" s="38"/>
      <c r="B3665" s="39"/>
    </row>
    <row r="3666" spans="1:2" x14ac:dyDescent="0.6">
      <c r="A3666" s="38"/>
      <c r="B3666" s="39"/>
    </row>
    <row r="3667" spans="1:2" x14ac:dyDescent="0.6">
      <c r="A3667" s="38"/>
      <c r="B3667" s="39"/>
    </row>
    <row r="3668" spans="1:2" x14ac:dyDescent="0.6">
      <c r="A3668" s="38"/>
      <c r="B3668" s="39"/>
    </row>
    <row r="3669" spans="1:2" x14ac:dyDescent="0.6">
      <c r="A3669" s="38"/>
      <c r="B3669" s="39"/>
    </row>
    <row r="3670" spans="1:2" x14ac:dyDescent="0.6">
      <c r="A3670" s="38"/>
      <c r="B3670" s="39"/>
    </row>
    <row r="3671" spans="1:2" x14ac:dyDescent="0.6">
      <c r="A3671" s="38"/>
      <c r="B3671" s="39"/>
    </row>
    <row r="3672" spans="1:2" x14ac:dyDescent="0.6">
      <c r="A3672" s="38"/>
      <c r="B3672" s="39"/>
    </row>
    <row r="3673" spans="1:2" x14ac:dyDescent="0.6">
      <c r="A3673" s="38"/>
      <c r="B3673" s="39"/>
    </row>
    <row r="3674" spans="1:2" x14ac:dyDescent="0.6">
      <c r="A3674" s="38"/>
      <c r="B3674" s="39"/>
    </row>
    <row r="3675" spans="1:2" x14ac:dyDescent="0.6">
      <c r="A3675" s="38"/>
      <c r="B3675" s="39"/>
    </row>
    <row r="3676" spans="1:2" x14ac:dyDescent="0.6">
      <c r="A3676" s="38"/>
      <c r="B3676" s="39"/>
    </row>
    <row r="3677" spans="1:2" x14ac:dyDescent="0.6">
      <c r="A3677" s="38"/>
      <c r="B3677" s="39"/>
    </row>
    <row r="3678" spans="1:2" x14ac:dyDescent="0.6">
      <c r="A3678" s="38"/>
      <c r="B3678" s="39"/>
    </row>
    <row r="3679" spans="1:2" x14ac:dyDescent="0.6">
      <c r="A3679" s="38"/>
      <c r="B3679" s="39"/>
    </row>
    <row r="3680" spans="1:2" x14ac:dyDescent="0.6">
      <c r="A3680" s="38"/>
      <c r="B3680" s="39"/>
    </row>
    <row r="3681" spans="1:2" x14ac:dyDescent="0.6">
      <c r="A3681" s="38"/>
      <c r="B3681" s="39"/>
    </row>
    <row r="3682" spans="1:2" x14ac:dyDescent="0.6">
      <c r="A3682" s="38"/>
      <c r="B3682" s="39"/>
    </row>
    <row r="3683" spans="1:2" x14ac:dyDescent="0.6">
      <c r="A3683" s="38"/>
      <c r="B3683" s="39"/>
    </row>
    <row r="3684" spans="1:2" x14ac:dyDescent="0.6">
      <c r="A3684" s="38"/>
      <c r="B3684" s="39"/>
    </row>
    <row r="3685" spans="1:2" x14ac:dyDescent="0.6">
      <c r="A3685" s="38"/>
      <c r="B3685" s="39"/>
    </row>
    <row r="3686" spans="1:2" x14ac:dyDescent="0.6">
      <c r="A3686" s="38"/>
      <c r="B3686" s="39"/>
    </row>
    <row r="3687" spans="1:2" x14ac:dyDescent="0.6">
      <c r="A3687" s="38"/>
      <c r="B3687" s="39"/>
    </row>
    <row r="3688" spans="1:2" x14ac:dyDescent="0.6">
      <c r="A3688" s="38"/>
      <c r="B3688" s="39"/>
    </row>
    <row r="3689" spans="1:2" x14ac:dyDescent="0.6">
      <c r="A3689" s="38"/>
      <c r="B3689" s="39"/>
    </row>
    <row r="3690" spans="1:2" x14ac:dyDescent="0.6">
      <c r="A3690" s="38"/>
      <c r="B3690" s="39"/>
    </row>
    <row r="3691" spans="1:2" x14ac:dyDescent="0.6">
      <c r="A3691" s="38"/>
      <c r="B3691" s="39"/>
    </row>
    <row r="3692" spans="1:2" x14ac:dyDescent="0.6">
      <c r="A3692" s="38"/>
      <c r="B3692" s="39"/>
    </row>
    <row r="3693" spans="1:2" x14ac:dyDescent="0.6">
      <c r="A3693" s="38"/>
      <c r="B3693" s="39"/>
    </row>
    <row r="3694" spans="1:2" x14ac:dyDescent="0.6">
      <c r="A3694" s="38"/>
      <c r="B3694" s="39"/>
    </row>
    <row r="3695" spans="1:2" x14ac:dyDescent="0.6">
      <c r="A3695" s="38"/>
      <c r="B3695" s="39"/>
    </row>
    <row r="3696" spans="1:2" x14ac:dyDescent="0.6">
      <c r="A3696" s="38"/>
      <c r="B3696" s="39"/>
    </row>
    <row r="3697" spans="1:2" x14ac:dyDescent="0.6">
      <c r="A3697" s="38"/>
      <c r="B3697" s="39"/>
    </row>
    <row r="3698" spans="1:2" x14ac:dyDescent="0.6">
      <c r="A3698" s="38"/>
      <c r="B3698" s="39"/>
    </row>
    <row r="3699" spans="1:2" x14ac:dyDescent="0.6">
      <c r="A3699" s="38"/>
      <c r="B3699" s="39"/>
    </row>
    <row r="3700" spans="1:2" x14ac:dyDescent="0.6">
      <c r="A3700" s="38"/>
      <c r="B3700" s="39"/>
    </row>
    <row r="3701" spans="1:2" x14ac:dyDescent="0.6">
      <c r="A3701" s="38"/>
      <c r="B3701" s="39"/>
    </row>
    <row r="3702" spans="1:2" x14ac:dyDescent="0.6">
      <c r="A3702" s="38"/>
      <c r="B3702" s="39"/>
    </row>
    <row r="3703" spans="1:2" x14ac:dyDescent="0.6">
      <c r="A3703" s="38"/>
      <c r="B3703" s="39"/>
    </row>
    <row r="3704" spans="1:2" x14ac:dyDescent="0.6">
      <c r="A3704" s="38"/>
      <c r="B3704" s="39"/>
    </row>
    <row r="3705" spans="1:2" x14ac:dyDescent="0.6">
      <c r="A3705" s="38"/>
      <c r="B3705" s="39"/>
    </row>
    <row r="3706" spans="1:2" x14ac:dyDescent="0.6">
      <c r="A3706" s="38"/>
      <c r="B3706" s="39"/>
    </row>
    <row r="3707" spans="1:2" x14ac:dyDescent="0.6">
      <c r="A3707" s="38"/>
      <c r="B3707" s="39"/>
    </row>
    <row r="3708" spans="1:2" x14ac:dyDescent="0.6">
      <c r="A3708" s="38"/>
      <c r="B3708" s="39"/>
    </row>
    <row r="3709" spans="1:2" x14ac:dyDescent="0.6">
      <c r="A3709" s="38"/>
      <c r="B3709" s="39"/>
    </row>
    <row r="3710" spans="1:2" x14ac:dyDescent="0.6">
      <c r="A3710" s="38"/>
      <c r="B3710" s="39"/>
    </row>
    <row r="3711" spans="1:2" x14ac:dyDescent="0.6">
      <c r="A3711" s="38"/>
      <c r="B3711" s="39"/>
    </row>
    <row r="3712" spans="1:2" x14ac:dyDescent="0.6">
      <c r="A3712" s="38"/>
      <c r="B3712" s="39"/>
    </row>
    <row r="3713" spans="1:2" x14ac:dyDescent="0.6">
      <c r="A3713" s="38"/>
      <c r="B3713" s="39"/>
    </row>
    <row r="3714" spans="1:2" x14ac:dyDescent="0.6">
      <c r="A3714" s="38"/>
      <c r="B3714" s="39"/>
    </row>
    <row r="3715" spans="1:2" x14ac:dyDescent="0.6">
      <c r="A3715" s="38"/>
      <c r="B3715" s="39"/>
    </row>
    <row r="3716" spans="1:2" x14ac:dyDescent="0.6">
      <c r="A3716" s="38"/>
      <c r="B3716" s="39"/>
    </row>
    <row r="3717" spans="1:2" x14ac:dyDescent="0.6">
      <c r="A3717" s="38"/>
      <c r="B3717" s="39"/>
    </row>
    <row r="3718" spans="1:2" x14ac:dyDescent="0.6">
      <c r="A3718" s="38"/>
      <c r="B3718" s="39"/>
    </row>
    <row r="3719" spans="1:2" x14ac:dyDescent="0.6">
      <c r="A3719" s="38"/>
      <c r="B3719" s="39"/>
    </row>
    <row r="3720" spans="1:2" x14ac:dyDescent="0.6">
      <c r="A3720" s="38"/>
      <c r="B3720" s="39"/>
    </row>
    <row r="3721" spans="1:2" x14ac:dyDescent="0.6">
      <c r="A3721" s="38"/>
      <c r="B3721" s="39"/>
    </row>
    <row r="3722" spans="1:2" x14ac:dyDescent="0.6">
      <c r="A3722" s="38"/>
      <c r="B3722" s="39"/>
    </row>
    <row r="3723" spans="1:2" x14ac:dyDescent="0.6">
      <c r="A3723" s="38"/>
      <c r="B3723" s="39"/>
    </row>
    <row r="3724" spans="1:2" x14ac:dyDescent="0.6">
      <c r="A3724" s="38"/>
      <c r="B3724" s="39"/>
    </row>
    <row r="3725" spans="1:2" x14ac:dyDescent="0.6">
      <c r="A3725" s="38"/>
      <c r="B3725" s="39"/>
    </row>
    <row r="3726" spans="1:2" x14ac:dyDescent="0.6">
      <c r="A3726" s="38"/>
      <c r="B3726" s="39"/>
    </row>
    <row r="3727" spans="1:2" x14ac:dyDescent="0.6">
      <c r="A3727" s="38"/>
      <c r="B3727" s="39"/>
    </row>
    <row r="3728" spans="1:2" x14ac:dyDescent="0.6">
      <c r="A3728" s="38"/>
      <c r="B3728" s="39"/>
    </row>
    <row r="3729" spans="1:2" x14ac:dyDescent="0.6">
      <c r="A3729" s="38"/>
      <c r="B3729" s="39"/>
    </row>
    <row r="3730" spans="1:2" x14ac:dyDescent="0.6">
      <c r="A3730" s="38"/>
      <c r="B3730" s="39"/>
    </row>
    <row r="3731" spans="1:2" x14ac:dyDescent="0.6">
      <c r="A3731" s="38"/>
      <c r="B3731" s="39"/>
    </row>
    <row r="3732" spans="1:2" x14ac:dyDescent="0.6">
      <c r="A3732" s="38"/>
      <c r="B3732" s="39"/>
    </row>
    <row r="3733" spans="1:2" x14ac:dyDescent="0.6">
      <c r="A3733" s="38"/>
      <c r="B3733" s="39"/>
    </row>
    <row r="3734" spans="1:2" x14ac:dyDescent="0.6">
      <c r="A3734" s="38"/>
      <c r="B3734" s="39"/>
    </row>
    <row r="3735" spans="1:2" x14ac:dyDescent="0.6">
      <c r="A3735" s="38"/>
      <c r="B3735" s="39"/>
    </row>
    <row r="3736" spans="1:2" x14ac:dyDescent="0.6">
      <c r="A3736" s="38"/>
      <c r="B3736" s="39"/>
    </row>
    <row r="3737" spans="1:2" x14ac:dyDescent="0.6">
      <c r="A3737" s="38"/>
      <c r="B3737" s="39"/>
    </row>
    <row r="3738" spans="1:2" x14ac:dyDescent="0.6">
      <c r="A3738" s="38"/>
      <c r="B3738" s="39"/>
    </row>
    <row r="3739" spans="1:2" x14ac:dyDescent="0.6">
      <c r="A3739" s="38"/>
      <c r="B3739" s="39"/>
    </row>
    <row r="3740" spans="1:2" x14ac:dyDescent="0.6">
      <c r="A3740" s="38"/>
      <c r="B3740" s="39"/>
    </row>
    <row r="3741" spans="1:2" x14ac:dyDescent="0.6">
      <c r="A3741" s="38"/>
      <c r="B3741" s="39"/>
    </row>
    <row r="3742" spans="1:2" x14ac:dyDescent="0.6">
      <c r="A3742" s="38"/>
      <c r="B3742" s="39"/>
    </row>
    <row r="3743" spans="1:2" x14ac:dyDescent="0.6">
      <c r="A3743" s="38"/>
      <c r="B3743" s="39"/>
    </row>
    <row r="3744" spans="1:2" x14ac:dyDescent="0.6">
      <c r="A3744" s="38"/>
      <c r="B3744" s="39"/>
    </row>
    <row r="3745" spans="1:2" x14ac:dyDescent="0.6">
      <c r="A3745" s="38"/>
      <c r="B3745" s="39"/>
    </row>
    <row r="3746" spans="1:2" x14ac:dyDescent="0.6">
      <c r="A3746" s="38"/>
      <c r="B3746" s="39"/>
    </row>
    <row r="3747" spans="1:2" x14ac:dyDescent="0.6">
      <c r="A3747" s="38"/>
      <c r="B3747" s="39"/>
    </row>
    <row r="3748" spans="1:2" x14ac:dyDescent="0.6">
      <c r="A3748" s="38"/>
      <c r="B3748" s="39"/>
    </row>
    <row r="3749" spans="1:2" x14ac:dyDescent="0.6">
      <c r="A3749" s="38"/>
      <c r="B3749" s="39"/>
    </row>
    <row r="3750" spans="1:2" x14ac:dyDescent="0.6">
      <c r="A3750" s="38"/>
      <c r="B3750" s="39"/>
    </row>
    <row r="3751" spans="1:2" x14ac:dyDescent="0.6">
      <c r="A3751" s="38"/>
      <c r="B3751" s="39"/>
    </row>
    <row r="3752" spans="1:2" x14ac:dyDescent="0.6">
      <c r="A3752" s="38"/>
      <c r="B3752" s="39"/>
    </row>
    <row r="3753" spans="1:2" x14ac:dyDescent="0.6">
      <c r="A3753" s="38"/>
      <c r="B3753" s="39"/>
    </row>
    <row r="3754" spans="1:2" x14ac:dyDescent="0.6">
      <c r="A3754" s="38"/>
      <c r="B3754" s="39"/>
    </row>
    <row r="3755" spans="1:2" x14ac:dyDescent="0.6">
      <c r="A3755" s="38"/>
      <c r="B3755" s="39"/>
    </row>
    <row r="3756" spans="1:2" x14ac:dyDescent="0.6">
      <c r="A3756" s="38"/>
      <c r="B3756" s="39"/>
    </row>
    <row r="3757" spans="1:2" x14ac:dyDescent="0.6">
      <c r="A3757" s="38"/>
      <c r="B3757" s="39"/>
    </row>
    <row r="3758" spans="1:2" x14ac:dyDescent="0.6">
      <c r="A3758" s="38"/>
      <c r="B3758" s="39"/>
    </row>
    <row r="3759" spans="1:2" x14ac:dyDescent="0.6">
      <c r="A3759" s="38"/>
      <c r="B3759" s="39"/>
    </row>
    <row r="3760" spans="1:2" x14ac:dyDescent="0.6">
      <c r="A3760" s="38"/>
      <c r="B3760" s="39"/>
    </row>
    <row r="3761" spans="1:2" x14ac:dyDescent="0.6">
      <c r="A3761" s="38"/>
      <c r="B3761" s="39"/>
    </row>
    <row r="3762" spans="1:2" x14ac:dyDescent="0.6">
      <c r="A3762" s="38"/>
      <c r="B3762" s="39"/>
    </row>
    <row r="3763" spans="1:2" x14ac:dyDescent="0.6">
      <c r="A3763" s="38"/>
      <c r="B3763" s="39"/>
    </row>
    <row r="3764" spans="1:2" x14ac:dyDescent="0.6">
      <c r="A3764" s="38"/>
      <c r="B3764" s="39"/>
    </row>
    <row r="3765" spans="1:2" x14ac:dyDescent="0.6">
      <c r="A3765" s="38"/>
      <c r="B3765" s="39"/>
    </row>
    <row r="3766" spans="1:2" x14ac:dyDescent="0.6">
      <c r="A3766" s="38"/>
      <c r="B3766" s="39"/>
    </row>
    <row r="3767" spans="1:2" x14ac:dyDescent="0.6">
      <c r="A3767" s="38"/>
      <c r="B3767" s="39"/>
    </row>
    <row r="3768" spans="1:2" x14ac:dyDescent="0.6">
      <c r="A3768" s="38"/>
      <c r="B3768" s="39"/>
    </row>
    <row r="3769" spans="1:2" x14ac:dyDescent="0.6">
      <c r="A3769" s="38"/>
      <c r="B3769" s="39"/>
    </row>
    <row r="3770" spans="1:2" x14ac:dyDescent="0.6">
      <c r="A3770" s="38"/>
      <c r="B3770" s="39"/>
    </row>
    <row r="3771" spans="1:2" x14ac:dyDescent="0.6">
      <c r="A3771" s="38"/>
      <c r="B3771" s="39"/>
    </row>
    <row r="3772" spans="1:2" x14ac:dyDescent="0.6">
      <c r="A3772" s="38"/>
      <c r="B3772" s="39"/>
    </row>
    <row r="3773" spans="1:2" x14ac:dyDescent="0.6">
      <c r="A3773" s="38"/>
      <c r="B3773" s="39"/>
    </row>
    <row r="3774" spans="1:2" x14ac:dyDescent="0.6">
      <c r="A3774" s="38"/>
      <c r="B3774" s="39"/>
    </row>
    <row r="3775" spans="1:2" x14ac:dyDescent="0.6">
      <c r="A3775" s="38"/>
      <c r="B3775" s="39"/>
    </row>
    <row r="3776" spans="1:2" x14ac:dyDescent="0.6">
      <c r="A3776" s="38"/>
      <c r="B3776" s="39"/>
    </row>
    <row r="3777" spans="1:2" x14ac:dyDescent="0.6">
      <c r="A3777" s="38"/>
      <c r="B3777" s="39"/>
    </row>
    <row r="3778" spans="1:2" x14ac:dyDescent="0.6">
      <c r="A3778" s="38"/>
      <c r="B3778" s="39"/>
    </row>
    <row r="3779" spans="1:2" x14ac:dyDescent="0.6">
      <c r="A3779" s="38"/>
      <c r="B3779" s="39"/>
    </row>
    <row r="3780" spans="1:2" x14ac:dyDescent="0.6">
      <c r="A3780" s="38"/>
      <c r="B3780" s="39"/>
    </row>
    <row r="3781" spans="1:2" x14ac:dyDescent="0.6">
      <c r="A3781" s="38"/>
      <c r="B3781" s="39"/>
    </row>
    <row r="3782" spans="1:2" x14ac:dyDescent="0.6">
      <c r="A3782" s="38"/>
      <c r="B3782" s="39"/>
    </row>
    <row r="3783" spans="1:2" x14ac:dyDescent="0.6">
      <c r="A3783" s="38"/>
      <c r="B3783" s="39"/>
    </row>
    <row r="3784" spans="1:2" x14ac:dyDescent="0.6">
      <c r="A3784" s="38"/>
      <c r="B3784" s="39"/>
    </row>
    <row r="3785" spans="1:2" x14ac:dyDescent="0.6">
      <c r="A3785" s="38"/>
      <c r="B3785" s="39"/>
    </row>
    <row r="3786" spans="1:2" x14ac:dyDescent="0.6">
      <c r="A3786" s="38"/>
      <c r="B3786" s="39"/>
    </row>
    <row r="3787" spans="1:2" x14ac:dyDescent="0.6">
      <c r="A3787" s="38"/>
      <c r="B3787" s="39"/>
    </row>
    <row r="3788" spans="1:2" x14ac:dyDescent="0.6">
      <c r="A3788" s="38"/>
      <c r="B3788" s="39"/>
    </row>
    <row r="3789" spans="1:2" x14ac:dyDescent="0.6">
      <c r="A3789" s="38"/>
      <c r="B3789" s="39"/>
    </row>
    <row r="3790" spans="1:2" x14ac:dyDescent="0.6">
      <c r="A3790" s="38"/>
      <c r="B3790" s="39"/>
    </row>
    <row r="3791" spans="1:2" x14ac:dyDescent="0.6">
      <c r="A3791" s="38"/>
      <c r="B3791" s="39"/>
    </row>
    <row r="3792" spans="1:2" x14ac:dyDescent="0.6">
      <c r="A3792" s="38"/>
      <c r="B3792" s="39"/>
    </row>
    <row r="3793" spans="1:2" x14ac:dyDescent="0.6">
      <c r="A3793" s="38"/>
      <c r="B3793" s="39"/>
    </row>
    <row r="3794" spans="1:2" x14ac:dyDescent="0.6">
      <c r="A3794" s="38"/>
      <c r="B3794" s="39"/>
    </row>
    <row r="3795" spans="1:2" x14ac:dyDescent="0.6">
      <c r="A3795" s="38"/>
      <c r="B3795" s="39"/>
    </row>
    <row r="3796" spans="1:2" x14ac:dyDescent="0.6">
      <c r="A3796" s="38"/>
      <c r="B3796" s="39"/>
    </row>
    <row r="3797" spans="1:2" x14ac:dyDescent="0.6">
      <c r="A3797" s="38"/>
      <c r="B3797" s="39"/>
    </row>
    <row r="3798" spans="1:2" x14ac:dyDescent="0.6">
      <c r="A3798" s="38"/>
      <c r="B3798" s="39"/>
    </row>
    <row r="3799" spans="1:2" x14ac:dyDescent="0.6">
      <c r="A3799" s="38"/>
      <c r="B3799" s="39"/>
    </row>
    <row r="3800" spans="1:2" x14ac:dyDescent="0.6">
      <c r="A3800" s="38"/>
      <c r="B3800" s="39"/>
    </row>
    <row r="3801" spans="1:2" x14ac:dyDescent="0.6">
      <c r="A3801" s="38"/>
      <c r="B3801" s="39"/>
    </row>
    <row r="3802" spans="1:2" x14ac:dyDescent="0.6">
      <c r="A3802" s="38"/>
      <c r="B3802" s="39"/>
    </row>
    <row r="3803" spans="1:2" x14ac:dyDescent="0.6">
      <c r="A3803" s="38"/>
      <c r="B3803" s="39"/>
    </row>
    <row r="3804" spans="1:2" x14ac:dyDescent="0.6">
      <c r="A3804" s="38"/>
      <c r="B3804" s="39"/>
    </row>
    <row r="3805" spans="1:2" x14ac:dyDescent="0.6">
      <c r="A3805" s="38"/>
      <c r="B3805" s="39"/>
    </row>
    <row r="3806" spans="1:2" x14ac:dyDescent="0.6">
      <c r="A3806" s="38"/>
      <c r="B3806" s="39"/>
    </row>
    <row r="3807" spans="1:2" x14ac:dyDescent="0.6">
      <c r="A3807" s="38"/>
      <c r="B3807" s="39"/>
    </row>
    <row r="3808" spans="1:2" x14ac:dyDescent="0.6">
      <c r="A3808" s="38"/>
      <c r="B3808" s="39"/>
    </row>
    <row r="3809" spans="1:2" x14ac:dyDescent="0.6">
      <c r="A3809" s="38"/>
      <c r="B3809" s="39"/>
    </row>
    <row r="3810" spans="1:2" x14ac:dyDescent="0.6">
      <c r="A3810" s="38"/>
      <c r="B3810" s="39"/>
    </row>
    <row r="3811" spans="1:2" x14ac:dyDescent="0.6">
      <c r="A3811" s="38"/>
      <c r="B3811" s="39"/>
    </row>
    <row r="3812" spans="1:2" x14ac:dyDescent="0.6">
      <c r="A3812" s="38"/>
      <c r="B3812" s="39"/>
    </row>
    <row r="3813" spans="1:2" x14ac:dyDescent="0.6">
      <c r="A3813" s="38"/>
      <c r="B3813" s="39"/>
    </row>
    <row r="3814" spans="1:2" x14ac:dyDescent="0.6">
      <c r="A3814" s="38"/>
      <c r="B3814" s="39"/>
    </row>
    <row r="3815" spans="1:2" x14ac:dyDescent="0.6">
      <c r="A3815" s="38"/>
      <c r="B3815" s="39"/>
    </row>
    <row r="3816" spans="1:2" x14ac:dyDescent="0.6">
      <c r="A3816" s="38"/>
      <c r="B3816" s="39"/>
    </row>
    <row r="3817" spans="1:2" x14ac:dyDescent="0.6">
      <c r="A3817" s="38"/>
      <c r="B3817" s="39"/>
    </row>
    <row r="3818" spans="1:2" x14ac:dyDescent="0.6">
      <c r="A3818" s="38"/>
      <c r="B3818" s="39"/>
    </row>
    <row r="3819" spans="1:2" x14ac:dyDescent="0.6">
      <c r="A3819" s="38"/>
      <c r="B3819" s="39"/>
    </row>
    <row r="3820" spans="1:2" x14ac:dyDescent="0.6">
      <c r="A3820" s="38"/>
      <c r="B3820" s="39"/>
    </row>
    <row r="3821" spans="1:2" x14ac:dyDescent="0.6">
      <c r="A3821" s="38"/>
      <c r="B3821" s="39"/>
    </row>
    <row r="3822" spans="1:2" x14ac:dyDescent="0.6">
      <c r="A3822" s="38"/>
      <c r="B3822" s="39"/>
    </row>
    <row r="3823" spans="1:2" x14ac:dyDescent="0.6">
      <c r="A3823" s="38"/>
      <c r="B3823" s="39"/>
    </row>
    <row r="3824" spans="1:2" x14ac:dyDescent="0.6">
      <c r="A3824" s="38"/>
      <c r="B3824" s="39"/>
    </row>
    <row r="3825" spans="1:2" x14ac:dyDescent="0.6">
      <c r="A3825" s="38"/>
      <c r="B3825" s="39"/>
    </row>
    <row r="3826" spans="1:2" x14ac:dyDescent="0.6">
      <c r="A3826" s="38"/>
      <c r="B3826" s="39"/>
    </row>
    <row r="3827" spans="1:2" x14ac:dyDescent="0.6">
      <c r="A3827" s="38"/>
      <c r="B3827" s="39"/>
    </row>
    <row r="3828" spans="1:2" x14ac:dyDescent="0.6">
      <c r="A3828" s="38"/>
      <c r="B3828" s="39"/>
    </row>
    <row r="3829" spans="1:2" x14ac:dyDescent="0.6">
      <c r="A3829" s="38"/>
      <c r="B3829" s="39"/>
    </row>
    <row r="3830" spans="1:2" x14ac:dyDescent="0.6">
      <c r="A3830" s="38"/>
      <c r="B3830" s="39"/>
    </row>
    <row r="3831" spans="1:2" x14ac:dyDescent="0.6">
      <c r="A3831" s="38"/>
      <c r="B3831" s="39"/>
    </row>
    <row r="3832" spans="1:2" x14ac:dyDescent="0.6">
      <c r="A3832" s="38"/>
      <c r="B3832" s="39"/>
    </row>
    <row r="3833" spans="1:2" x14ac:dyDescent="0.6">
      <c r="A3833" s="38"/>
      <c r="B3833" s="39"/>
    </row>
    <row r="3834" spans="1:2" x14ac:dyDescent="0.6">
      <c r="A3834" s="38"/>
      <c r="B3834" s="39"/>
    </row>
    <row r="3835" spans="1:2" x14ac:dyDescent="0.6">
      <c r="A3835" s="38"/>
      <c r="B3835" s="39"/>
    </row>
    <row r="3836" spans="1:2" x14ac:dyDescent="0.6">
      <c r="A3836" s="38"/>
      <c r="B3836" s="39"/>
    </row>
    <row r="3837" spans="1:2" x14ac:dyDescent="0.6">
      <c r="A3837" s="38"/>
      <c r="B3837" s="39"/>
    </row>
    <row r="3838" spans="1:2" x14ac:dyDescent="0.6">
      <c r="A3838" s="38"/>
      <c r="B3838" s="39"/>
    </row>
    <row r="3839" spans="1:2" x14ac:dyDescent="0.6">
      <c r="A3839" s="38"/>
      <c r="B3839" s="39"/>
    </row>
    <row r="3840" spans="1:2" x14ac:dyDescent="0.6">
      <c r="A3840" s="38"/>
      <c r="B3840" s="39"/>
    </row>
    <row r="3841" spans="1:2" x14ac:dyDescent="0.6">
      <c r="A3841" s="38"/>
      <c r="B3841" s="39"/>
    </row>
    <row r="3842" spans="1:2" x14ac:dyDescent="0.6">
      <c r="A3842" s="38"/>
      <c r="B3842" s="39"/>
    </row>
    <row r="3843" spans="1:2" x14ac:dyDescent="0.6">
      <c r="A3843" s="38"/>
      <c r="B3843" s="39"/>
    </row>
    <row r="3844" spans="1:2" x14ac:dyDescent="0.6">
      <c r="A3844" s="38"/>
      <c r="B3844" s="39"/>
    </row>
    <row r="3845" spans="1:2" x14ac:dyDescent="0.6">
      <c r="A3845" s="38"/>
      <c r="B3845" s="39"/>
    </row>
    <row r="3846" spans="1:2" x14ac:dyDescent="0.6">
      <c r="A3846" s="38"/>
      <c r="B3846" s="39"/>
    </row>
    <row r="3847" spans="1:2" x14ac:dyDescent="0.6">
      <c r="A3847" s="38"/>
      <c r="B3847" s="39"/>
    </row>
    <row r="3848" spans="1:2" x14ac:dyDescent="0.6">
      <c r="A3848" s="38"/>
      <c r="B3848" s="39"/>
    </row>
    <row r="3849" spans="1:2" x14ac:dyDescent="0.6">
      <c r="A3849" s="38"/>
      <c r="B3849" s="39"/>
    </row>
    <row r="3850" spans="1:2" x14ac:dyDescent="0.6">
      <c r="A3850" s="38"/>
      <c r="B3850" s="39"/>
    </row>
    <row r="3851" spans="1:2" x14ac:dyDescent="0.6">
      <c r="A3851" s="38"/>
      <c r="B3851" s="39"/>
    </row>
    <row r="3852" spans="1:2" x14ac:dyDescent="0.6">
      <c r="A3852" s="38"/>
      <c r="B3852" s="39"/>
    </row>
    <row r="3853" spans="1:2" x14ac:dyDescent="0.6">
      <c r="A3853" s="38"/>
      <c r="B3853" s="39"/>
    </row>
    <row r="3854" spans="1:2" x14ac:dyDescent="0.6">
      <c r="A3854" s="38"/>
      <c r="B3854" s="39"/>
    </row>
    <row r="3855" spans="1:2" x14ac:dyDescent="0.6">
      <c r="A3855" s="38"/>
      <c r="B3855" s="39"/>
    </row>
    <row r="3856" spans="1:2" x14ac:dyDescent="0.6">
      <c r="A3856" s="38"/>
      <c r="B3856" s="39"/>
    </row>
    <row r="3857" spans="1:2" x14ac:dyDescent="0.6">
      <c r="A3857" s="38"/>
      <c r="B3857" s="39"/>
    </row>
    <row r="3858" spans="1:2" x14ac:dyDescent="0.6">
      <c r="A3858" s="38"/>
      <c r="B3858" s="39"/>
    </row>
    <row r="3859" spans="1:2" x14ac:dyDescent="0.6">
      <c r="A3859" s="38"/>
      <c r="B3859" s="39"/>
    </row>
    <row r="3860" spans="1:2" x14ac:dyDescent="0.6">
      <c r="A3860" s="38"/>
      <c r="B3860" s="39"/>
    </row>
    <row r="3861" spans="1:2" x14ac:dyDescent="0.6">
      <c r="A3861" s="38"/>
      <c r="B3861" s="39"/>
    </row>
    <row r="3862" spans="1:2" x14ac:dyDescent="0.6">
      <c r="A3862" s="38"/>
      <c r="B3862" s="39"/>
    </row>
    <row r="3863" spans="1:2" x14ac:dyDescent="0.6">
      <c r="A3863" s="38"/>
      <c r="B3863" s="39"/>
    </row>
    <row r="3864" spans="1:2" x14ac:dyDescent="0.6">
      <c r="A3864" s="38"/>
      <c r="B3864" s="39"/>
    </row>
    <row r="3865" spans="1:2" x14ac:dyDescent="0.6">
      <c r="A3865" s="38"/>
      <c r="B3865" s="39"/>
    </row>
    <row r="3866" spans="1:2" x14ac:dyDescent="0.6">
      <c r="A3866" s="38"/>
      <c r="B3866" s="39"/>
    </row>
    <row r="3867" spans="1:2" x14ac:dyDescent="0.6">
      <c r="A3867" s="38"/>
      <c r="B3867" s="39"/>
    </row>
    <row r="3868" spans="1:2" x14ac:dyDescent="0.6">
      <c r="A3868" s="38"/>
      <c r="B3868" s="39"/>
    </row>
    <row r="3869" spans="1:2" x14ac:dyDescent="0.6">
      <c r="A3869" s="38"/>
      <c r="B3869" s="39"/>
    </row>
    <row r="3870" spans="1:2" x14ac:dyDescent="0.6">
      <c r="A3870" s="38"/>
      <c r="B3870" s="39"/>
    </row>
    <row r="3871" spans="1:2" x14ac:dyDescent="0.6">
      <c r="A3871" s="38"/>
      <c r="B3871" s="39"/>
    </row>
    <row r="3872" spans="1:2" x14ac:dyDescent="0.6">
      <c r="A3872" s="38"/>
      <c r="B3872" s="39"/>
    </row>
    <row r="3873" spans="1:2" x14ac:dyDescent="0.6">
      <c r="A3873" s="38"/>
      <c r="B3873" s="39"/>
    </row>
    <row r="3874" spans="1:2" x14ac:dyDescent="0.6">
      <c r="A3874" s="38"/>
      <c r="B3874" s="39"/>
    </row>
    <row r="3875" spans="1:2" x14ac:dyDescent="0.6">
      <c r="A3875" s="38"/>
      <c r="B3875" s="39"/>
    </row>
    <row r="3876" spans="1:2" x14ac:dyDescent="0.6">
      <c r="A3876" s="38"/>
      <c r="B3876" s="39"/>
    </row>
    <row r="3877" spans="1:2" x14ac:dyDescent="0.6">
      <c r="A3877" s="38"/>
      <c r="B3877" s="39"/>
    </row>
    <row r="3878" spans="1:2" x14ac:dyDescent="0.6">
      <c r="A3878" s="38"/>
      <c r="B3878" s="39"/>
    </row>
    <row r="3879" spans="1:2" x14ac:dyDescent="0.6">
      <c r="A3879" s="38"/>
      <c r="B3879" s="39"/>
    </row>
    <row r="3880" spans="1:2" x14ac:dyDescent="0.6">
      <c r="A3880" s="38"/>
      <c r="B3880" s="39"/>
    </row>
    <row r="3881" spans="1:2" x14ac:dyDescent="0.6">
      <c r="A3881" s="38"/>
      <c r="B3881" s="39"/>
    </row>
    <row r="3882" spans="1:2" x14ac:dyDescent="0.6">
      <c r="A3882" s="38"/>
      <c r="B3882" s="39"/>
    </row>
    <row r="3883" spans="1:2" x14ac:dyDescent="0.6">
      <c r="A3883" s="38"/>
      <c r="B3883" s="39"/>
    </row>
    <row r="3884" spans="1:2" x14ac:dyDescent="0.6">
      <c r="A3884" s="38"/>
      <c r="B3884" s="39"/>
    </row>
    <row r="3885" spans="1:2" x14ac:dyDescent="0.6">
      <c r="A3885" s="38"/>
      <c r="B3885" s="39"/>
    </row>
    <row r="3886" spans="1:2" x14ac:dyDescent="0.6">
      <c r="A3886" s="38"/>
      <c r="B3886" s="39"/>
    </row>
    <row r="3887" spans="1:2" x14ac:dyDescent="0.6">
      <c r="A3887" s="38"/>
      <c r="B3887" s="39"/>
    </row>
    <row r="3888" spans="1:2" x14ac:dyDescent="0.6">
      <c r="A3888" s="38"/>
      <c r="B3888" s="39"/>
    </row>
    <row r="3889" spans="1:2" x14ac:dyDescent="0.6">
      <c r="A3889" s="38"/>
      <c r="B3889" s="39"/>
    </row>
    <row r="3890" spans="1:2" x14ac:dyDescent="0.6">
      <c r="A3890" s="38"/>
      <c r="B3890" s="39"/>
    </row>
    <row r="3891" spans="1:2" x14ac:dyDescent="0.6">
      <c r="A3891" s="38"/>
      <c r="B3891" s="39"/>
    </row>
    <row r="3892" spans="1:2" x14ac:dyDescent="0.6">
      <c r="A3892" s="38"/>
      <c r="B3892" s="39"/>
    </row>
    <row r="3893" spans="1:2" x14ac:dyDescent="0.6">
      <c r="A3893" s="38"/>
      <c r="B3893" s="39"/>
    </row>
    <row r="3894" spans="1:2" x14ac:dyDescent="0.6">
      <c r="A3894" s="38"/>
      <c r="B3894" s="39"/>
    </row>
    <row r="3895" spans="1:2" x14ac:dyDescent="0.6">
      <c r="A3895" s="38"/>
      <c r="B3895" s="39"/>
    </row>
    <row r="3896" spans="1:2" x14ac:dyDescent="0.6">
      <c r="A3896" s="38"/>
      <c r="B3896" s="39"/>
    </row>
    <row r="3897" spans="1:2" x14ac:dyDescent="0.6">
      <c r="A3897" s="38"/>
      <c r="B3897" s="39"/>
    </row>
    <row r="3898" spans="1:2" x14ac:dyDescent="0.6">
      <c r="A3898" s="38"/>
      <c r="B3898" s="39"/>
    </row>
    <row r="3899" spans="1:2" x14ac:dyDescent="0.6">
      <c r="A3899" s="38"/>
      <c r="B3899" s="39"/>
    </row>
    <row r="3900" spans="1:2" x14ac:dyDescent="0.6">
      <c r="A3900" s="38"/>
      <c r="B3900" s="39"/>
    </row>
    <row r="3901" spans="1:2" x14ac:dyDescent="0.6">
      <c r="A3901" s="38"/>
      <c r="B3901" s="39"/>
    </row>
    <row r="3902" spans="1:2" x14ac:dyDescent="0.6">
      <c r="A3902" s="38"/>
      <c r="B3902" s="39"/>
    </row>
    <row r="3903" spans="1:2" x14ac:dyDescent="0.6">
      <c r="A3903" s="38"/>
      <c r="B3903" s="39"/>
    </row>
    <row r="3904" spans="1:2" x14ac:dyDescent="0.6">
      <c r="A3904" s="38"/>
      <c r="B3904" s="39"/>
    </row>
    <row r="3905" spans="1:2" x14ac:dyDescent="0.6">
      <c r="A3905" s="38"/>
      <c r="B3905" s="39"/>
    </row>
    <row r="3906" spans="1:2" x14ac:dyDescent="0.6">
      <c r="A3906" s="38"/>
      <c r="B3906" s="39"/>
    </row>
    <row r="3907" spans="1:2" x14ac:dyDescent="0.6">
      <c r="A3907" s="38"/>
      <c r="B3907" s="39"/>
    </row>
    <row r="3908" spans="1:2" x14ac:dyDescent="0.6">
      <c r="A3908" s="38"/>
      <c r="B3908" s="39"/>
    </row>
    <row r="3909" spans="1:2" x14ac:dyDescent="0.6">
      <c r="A3909" s="38"/>
      <c r="B3909" s="39"/>
    </row>
    <row r="3910" spans="1:2" x14ac:dyDescent="0.6">
      <c r="A3910" s="38"/>
      <c r="B3910" s="39"/>
    </row>
    <row r="3911" spans="1:2" x14ac:dyDescent="0.6">
      <c r="A3911" s="38"/>
      <c r="B3911" s="39"/>
    </row>
    <row r="3912" spans="1:2" x14ac:dyDescent="0.6">
      <c r="A3912" s="38"/>
      <c r="B3912" s="39"/>
    </row>
    <row r="3913" spans="1:2" x14ac:dyDescent="0.6">
      <c r="A3913" s="38"/>
      <c r="B3913" s="39"/>
    </row>
    <row r="3914" spans="1:2" x14ac:dyDescent="0.6">
      <c r="A3914" s="38"/>
      <c r="B3914" s="39"/>
    </row>
    <row r="3915" spans="1:2" x14ac:dyDescent="0.6">
      <c r="A3915" s="38"/>
      <c r="B3915" s="39"/>
    </row>
    <row r="3916" spans="1:2" x14ac:dyDescent="0.6">
      <c r="A3916" s="38"/>
      <c r="B3916" s="39"/>
    </row>
    <row r="3917" spans="1:2" x14ac:dyDescent="0.6">
      <c r="A3917" s="38"/>
      <c r="B3917" s="39"/>
    </row>
    <row r="3918" spans="1:2" x14ac:dyDescent="0.6">
      <c r="A3918" s="38"/>
      <c r="B3918" s="39"/>
    </row>
    <row r="3919" spans="1:2" x14ac:dyDescent="0.6">
      <c r="A3919" s="38"/>
      <c r="B3919" s="39"/>
    </row>
    <row r="3920" spans="1:2" x14ac:dyDescent="0.6">
      <c r="A3920" s="38"/>
      <c r="B3920" s="39"/>
    </row>
    <row r="3921" spans="1:2" x14ac:dyDescent="0.6">
      <c r="A3921" s="38"/>
      <c r="B3921" s="39"/>
    </row>
    <row r="3922" spans="1:2" x14ac:dyDescent="0.6">
      <c r="A3922" s="38"/>
      <c r="B3922" s="39"/>
    </row>
    <row r="3923" spans="1:2" x14ac:dyDescent="0.6">
      <c r="A3923" s="38"/>
      <c r="B3923" s="39"/>
    </row>
    <row r="3924" spans="1:2" x14ac:dyDescent="0.6">
      <c r="A3924" s="38"/>
      <c r="B3924" s="39"/>
    </row>
    <row r="3925" spans="1:2" x14ac:dyDescent="0.6">
      <c r="A3925" s="38"/>
      <c r="B3925" s="39"/>
    </row>
    <row r="3926" spans="1:2" x14ac:dyDescent="0.6">
      <c r="A3926" s="38"/>
      <c r="B3926" s="39"/>
    </row>
    <row r="3927" spans="1:2" x14ac:dyDescent="0.6">
      <c r="A3927" s="38"/>
      <c r="B3927" s="39"/>
    </row>
    <row r="3928" spans="1:2" x14ac:dyDescent="0.6">
      <c r="A3928" s="38"/>
      <c r="B3928" s="39"/>
    </row>
    <row r="3929" spans="1:2" x14ac:dyDescent="0.6">
      <c r="A3929" s="38"/>
      <c r="B3929" s="39"/>
    </row>
    <row r="3930" spans="1:2" x14ac:dyDescent="0.6">
      <c r="A3930" s="38"/>
      <c r="B3930" s="39"/>
    </row>
    <row r="3931" spans="1:2" x14ac:dyDescent="0.6">
      <c r="A3931" s="38"/>
      <c r="B3931" s="39"/>
    </row>
    <row r="3932" spans="1:2" x14ac:dyDescent="0.6">
      <c r="A3932" s="38"/>
      <c r="B3932" s="39"/>
    </row>
    <row r="3933" spans="1:2" x14ac:dyDescent="0.6">
      <c r="A3933" s="38"/>
      <c r="B3933" s="39"/>
    </row>
    <row r="3934" spans="1:2" x14ac:dyDescent="0.6">
      <c r="A3934" s="38"/>
      <c r="B3934" s="39"/>
    </row>
    <row r="3935" spans="1:2" x14ac:dyDescent="0.6">
      <c r="A3935" s="38"/>
      <c r="B3935" s="39"/>
    </row>
    <row r="3936" spans="1:2" x14ac:dyDescent="0.6">
      <c r="A3936" s="38"/>
      <c r="B3936" s="39"/>
    </row>
    <row r="3937" spans="1:2" x14ac:dyDescent="0.6">
      <c r="A3937" s="38"/>
      <c r="B3937" s="39"/>
    </row>
    <row r="3938" spans="1:2" x14ac:dyDescent="0.6">
      <c r="A3938" s="38"/>
      <c r="B3938" s="39"/>
    </row>
    <row r="3939" spans="1:2" x14ac:dyDescent="0.6">
      <c r="A3939" s="38"/>
      <c r="B3939" s="39"/>
    </row>
    <row r="3940" spans="1:2" x14ac:dyDescent="0.6">
      <c r="A3940" s="38"/>
      <c r="B3940" s="39"/>
    </row>
    <row r="3941" spans="1:2" x14ac:dyDescent="0.6">
      <c r="A3941" s="38"/>
      <c r="B3941" s="39"/>
    </row>
    <row r="3942" spans="1:2" x14ac:dyDescent="0.6">
      <c r="A3942" s="38"/>
      <c r="B3942" s="39"/>
    </row>
    <row r="3943" spans="1:2" x14ac:dyDescent="0.6">
      <c r="A3943" s="38"/>
      <c r="B3943" s="39"/>
    </row>
    <row r="3944" spans="1:2" x14ac:dyDescent="0.6">
      <c r="A3944" s="38"/>
      <c r="B3944" s="39"/>
    </row>
    <row r="3945" spans="1:2" x14ac:dyDescent="0.6">
      <c r="A3945" s="38"/>
      <c r="B3945" s="39"/>
    </row>
    <row r="3946" spans="1:2" x14ac:dyDescent="0.6">
      <c r="A3946" s="38"/>
      <c r="B3946" s="39"/>
    </row>
    <row r="3947" spans="1:2" x14ac:dyDescent="0.6">
      <c r="A3947" s="38"/>
      <c r="B3947" s="39"/>
    </row>
    <row r="3948" spans="1:2" x14ac:dyDescent="0.6">
      <c r="A3948" s="38"/>
      <c r="B3948" s="39"/>
    </row>
    <row r="3949" spans="1:2" x14ac:dyDescent="0.6">
      <c r="A3949" s="38"/>
      <c r="B3949" s="39"/>
    </row>
    <row r="3950" spans="1:2" x14ac:dyDescent="0.6">
      <c r="A3950" s="38"/>
      <c r="B3950" s="39"/>
    </row>
    <row r="3951" spans="1:2" x14ac:dyDescent="0.6">
      <c r="A3951" s="38"/>
      <c r="B3951" s="39"/>
    </row>
    <row r="3952" spans="1:2" x14ac:dyDescent="0.6">
      <c r="A3952" s="38"/>
      <c r="B3952" s="39"/>
    </row>
    <row r="3953" spans="1:2" x14ac:dyDescent="0.6">
      <c r="A3953" s="38"/>
      <c r="B3953" s="39"/>
    </row>
    <row r="3954" spans="1:2" x14ac:dyDescent="0.6">
      <c r="A3954" s="38"/>
      <c r="B3954" s="39"/>
    </row>
    <row r="3955" spans="1:2" x14ac:dyDescent="0.6">
      <c r="A3955" s="38"/>
      <c r="B3955" s="39"/>
    </row>
    <row r="3956" spans="1:2" x14ac:dyDescent="0.6">
      <c r="A3956" s="38"/>
      <c r="B3956" s="39"/>
    </row>
    <row r="3957" spans="1:2" x14ac:dyDescent="0.6">
      <c r="A3957" s="38"/>
      <c r="B3957" s="39"/>
    </row>
    <row r="3958" spans="1:2" x14ac:dyDescent="0.6">
      <c r="A3958" s="38"/>
      <c r="B3958" s="39"/>
    </row>
    <row r="3959" spans="1:2" x14ac:dyDescent="0.6">
      <c r="A3959" s="38"/>
      <c r="B3959" s="39"/>
    </row>
    <row r="3960" spans="1:2" x14ac:dyDescent="0.6">
      <c r="A3960" s="38"/>
      <c r="B3960" s="39"/>
    </row>
    <row r="3961" spans="1:2" x14ac:dyDescent="0.6">
      <c r="A3961" s="38"/>
      <c r="B3961" s="39"/>
    </row>
    <row r="3962" spans="1:2" x14ac:dyDescent="0.6">
      <c r="A3962" s="38"/>
      <c r="B3962" s="39"/>
    </row>
    <row r="3963" spans="1:2" x14ac:dyDescent="0.6">
      <c r="A3963" s="38"/>
      <c r="B3963" s="39"/>
    </row>
    <row r="3964" spans="1:2" x14ac:dyDescent="0.6">
      <c r="A3964" s="38"/>
      <c r="B3964" s="39"/>
    </row>
    <row r="3965" spans="1:2" x14ac:dyDescent="0.6">
      <c r="A3965" s="38"/>
      <c r="B3965" s="39"/>
    </row>
    <row r="3966" spans="1:2" x14ac:dyDescent="0.6">
      <c r="A3966" s="38"/>
      <c r="B3966" s="39"/>
    </row>
    <row r="3967" spans="1:2" x14ac:dyDescent="0.6">
      <c r="A3967" s="38"/>
      <c r="B3967" s="39"/>
    </row>
    <row r="3968" spans="1:2" x14ac:dyDescent="0.6">
      <c r="A3968" s="38"/>
      <c r="B3968" s="39"/>
    </row>
    <row r="3969" spans="1:2" x14ac:dyDescent="0.6">
      <c r="A3969" s="38"/>
      <c r="B3969" s="39"/>
    </row>
    <row r="3970" spans="1:2" x14ac:dyDescent="0.6">
      <c r="A3970" s="38"/>
      <c r="B3970" s="39"/>
    </row>
    <row r="3971" spans="1:2" x14ac:dyDescent="0.6">
      <c r="A3971" s="38"/>
      <c r="B3971" s="39"/>
    </row>
    <row r="3972" spans="1:2" x14ac:dyDescent="0.6">
      <c r="A3972" s="38"/>
      <c r="B3972" s="39"/>
    </row>
    <row r="3973" spans="1:2" x14ac:dyDescent="0.6">
      <c r="A3973" s="38"/>
      <c r="B3973" s="39"/>
    </row>
    <row r="3974" spans="1:2" x14ac:dyDescent="0.6">
      <c r="A3974" s="38"/>
      <c r="B3974" s="39"/>
    </row>
    <row r="3975" spans="1:2" x14ac:dyDescent="0.6">
      <c r="A3975" s="38"/>
      <c r="B3975" s="39"/>
    </row>
    <row r="3976" spans="1:2" x14ac:dyDescent="0.6">
      <c r="A3976" s="38"/>
      <c r="B3976" s="39"/>
    </row>
    <row r="3977" spans="1:2" x14ac:dyDescent="0.6">
      <c r="A3977" s="38"/>
      <c r="B3977" s="39"/>
    </row>
    <row r="3978" spans="1:2" x14ac:dyDescent="0.6">
      <c r="A3978" s="38"/>
      <c r="B3978" s="39"/>
    </row>
    <row r="3979" spans="1:2" x14ac:dyDescent="0.6">
      <c r="A3979" s="38"/>
      <c r="B3979" s="39"/>
    </row>
    <row r="3980" spans="1:2" x14ac:dyDescent="0.6">
      <c r="A3980" s="38"/>
      <c r="B3980" s="39"/>
    </row>
    <row r="3981" spans="1:2" x14ac:dyDescent="0.6">
      <c r="A3981" s="38"/>
      <c r="B3981" s="39"/>
    </row>
    <row r="3982" spans="1:2" x14ac:dyDescent="0.6">
      <c r="A3982" s="38"/>
      <c r="B3982" s="39"/>
    </row>
    <row r="3983" spans="1:2" x14ac:dyDescent="0.6">
      <c r="A3983" s="38"/>
      <c r="B3983" s="39"/>
    </row>
    <row r="3984" spans="1:2" x14ac:dyDescent="0.6">
      <c r="A3984" s="38"/>
      <c r="B3984" s="39"/>
    </row>
    <row r="3985" spans="1:2" x14ac:dyDescent="0.6">
      <c r="A3985" s="38"/>
      <c r="B3985" s="39"/>
    </row>
    <row r="3986" spans="1:2" x14ac:dyDescent="0.6">
      <c r="A3986" s="38"/>
      <c r="B3986" s="39"/>
    </row>
    <row r="3987" spans="1:2" x14ac:dyDescent="0.6">
      <c r="A3987" s="38"/>
      <c r="B3987" s="39"/>
    </row>
    <row r="3988" spans="1:2" x14ac:dyDescent="0.6">
      <c r="A3988" s="38"/>
      <c r="B3988" s="39"/>
    </row>
    <row r="3989" spans="1:2" x14ac:dyDescent="0.6">
      <c r="A3989" s="38"/>
      <c r="B3989" s="39"/>
    </row>
    <row r="3990" spans="1:2" x14ac:dyDescent="0.6">
      <c r="A3990" s="38"/>
      <c r="B3990" s="39"/>
    </row>
    <row r="3991" spans="1:2" x14ac:dyDescent="0.6">
      <c r="A3991" s="38"/>
      <c r="B3991" s="39"/>
    </row>
    <row r="3992" spans="1:2" x14ac:dyDescent="0.6">
      <c r="A3992" s="38"/>
      <c r="B3992" s="39"/>
    </row>
    <row r="3993" spans="1:2" x14ac:dyDescent="0.6">
      <c r="A3993" s="38"/>
      <c r="B3993" s="39"/>
    </row>
    <row r="3994" spans="1:2" x14ac:dyDescent="0.6">
      <c r="A3994" s="38"/>
      <c r="B3994" s="39"/>
    </row>
    <row r="3995" spans="1:2" x14ac:dyDescent="0.6">
      <c r="A3995" s="38"/>
      <c r="B3995" s="39"/>
    </row>
    <row r="3996" spans="1:2" x14ac:dyDescent="0.6">
      <c r="A3996" s="38"/>
      <c r="B3996" s="39"/>
    </row>
    <row r="3997" spans="1:2" x14ac:dyDescent="0.6">
      <c r="A3997" s="38"/>
      <c r="B3997" s="39"/>
    </row>
    <row r="3998" spans="1:2" x14ac:dyDescent="0.6">
      <c r="A3998" s="38"/>
      <c r="B3998" s="39"/>
    </row>
    <row r="3999" spans="1:2" x14ac:dyDescent="0.6">
      <c r="A3999" s="38"/>
      <c r="B3999" s="39"/>
    </row>
    <row r="4000" spans="1:2" x14ac:dyDescent="0.6">
      <c r="A4000" s="38"/>
      <c r="B4000" s="39"/>
    </row>
    <row r="4001" spans="1:2" x14ac:dyDescent="0.6">
      <c r="A4001" s="38"/>
      <c r="B4001" s="39"/>
    </row>
    <row r="4002" spans="1:2" x14ac:dyDescent="0.6">
      <c r="A4002" s="38"/>
      <c r="B4002" s="39"/>
    </row>
    <row r="4003" spans="1:2" x14ac:dyDescent="0.6">
      <c r="A4003" s="38"/>
      <c r="B4003" s="39"/>
    </row>
    <row r="4004" spans="1:2" x14ac:dyDescent="0.6">
      <c r="A4004" s="38"/>
      <c r="B4004" s="39"/>
    </row>
    <row r="4005" spans="1:2" x14ac:dyDescent="0.6">
      <c r="A4005" s="38"/>
      <c r="B4005" s="39"/>
    </row>
    <row r="4006" spans="1:2" x14ac:dyDescent="0.6">
      <c r="A4006" s="38"/>
      <c r="B4006" s="39"/>
    </row>
    <row r="4007" spans="1:2" x14ac:dyDescent="0.6">
      <c r="A4007" s="38"/>
      <c r="B4007" s="39"/>
    </row>
    <row r="4008" spans="1:2" x14ac:dyDescent="0.6">
      <c r="A4008" s="38"/>
      <c r="B4008" s="39"/>
    </row>
    <row r="4009" spans="1:2" x14ac:dyDescent="0.6">
      <c r="A4009" s="38"/>
      <c r="B4009" s="39"/>
    </row>
    <row r="4010" spans="1:2" x14ac:dyDescent="0.6">
      <c r="A4010" s="38"/>
      <c r="B4010" s="39"/>
    </row>
    <row r="4011" spans="1:2" x14ac:dyDescent="0.6">
      <c r="A4011" s="38"/>
      <c r="B4011" s="39"/>
    </row>
    <row r="4012" spans="1:2" x14ac:dyDescent="0.6">
      <c r="A4012" s="38"/>
      <c r="B4012" s="39"/>
    </row>
    <row r="4013" spans="1:2" x14ac:dyDescent="0.6">
      <c r="A4013" s="38"/>
      <c r="B4013" s="39"/>
    </row>
    <row r="4014" spans="1:2" x14ac:dyDescent="0.6">
      <c r="A4014" s="38"/>
      <c r="B4014" s="39"/>
    </row>
    <row r="4015" spans="1:2" x14ac:dyDescent="0.6">
      <c r="A4015" s="38"/>
      <c r="B4015" s="39"/>
    </row>
    <row r="4016" spans="1:2" x14ac:dyDescent="0.6">
      <c r="A4016" s="38"/>
      <c r="B4016" s="39"/>
    </row>
    <row r="4017" spans="1:2" x14ac:dyDescent="0.6">
      <c r="A4017" s="38"/>
      <c r="B4017" s="39"/>
    </row>
    <row r="4018" spans="1:2" x14ac:dyDescent="0.6">
      <c r="A4018" s="38"/>
      <c r="B4018" s="39"/>
    </row>
    <row r="4019" spans="1:2" x14ac:dyDescent="0.6">
      <c r="A4019" s="38"/>
      <c r="B4019" s="39"/>
    </row>
    <row r="4020" spans="1:2" x14ac:dyDescent="0.6">
      <c r="A4020" s="38"/>
      <c r="B4020" s="39"/>
    </row>
    <row r="4021" spans="1:2" x14ac:dyDescent="0.6">
      <c r="A4021" s="38"/>
      <c r="B4021" s="39"/>
    </row>
    <row r="4022" spans="1:2" x14ac:dyDescent="0.6">
      <c r="A4022" s="38"/>
      <c r="B4022" s="39"/>
    </row>
    <row r="4023" spans="1:2" x14ac:dyDescent="0.6">
      <c r="A4023" s="38"/>
      <c r="B4023" s="39"/>
    </row>
    <row r="4024" spans="1:2" x14ac:dyDescent="0.6">
      <c r="A4024" s="38"/>
      <c r="B4024" s="39"/>
    </row>
    <row r="4025" spans="1:2" x14ac:dyDescent="0.6">
      <c r="A4025" s="38"/>
      <c r="B4025" s="39"/>
    </row>
    <row r="4026" spans="1:2" x14ac:dyDescent="0.6">
      <c r="A4026" s="38"/>
      <c r="B4026" s="39"/>
    </row>
    <row r="4027" spans="1:2" x14ac:dyDescent="0.6">
      <c r="A4027" s="38"/>
      <c r="B4027" s="39"/>
    </row>
    <row r="4028" spans="1:2" x14ac:dyDescent="0.6">
      <c r="A4028" s="38"/>
      <c r="B4028" s="39"/>
    </row>
    <row r="4029" spans="1:2" x14ac:dyDescent="0.6">
      <c r="A4029" s="38"/>
      <c r="B4029" s="39"/>
    </row>
    <row r="4030" spans="1:2" x14ac:dyDescent="0.6">
      <c r="A4030" s="38"/>
      <c r="B4030" s="39"/>
    </row>
    <row r="4031" spans="1:2" x14ac:dyDescent="0.6">
      <c r="A4031" s="38"/>
      <c r="B4031" s="39"/>
    </row>
    <row r="4032" spans="1:2" x14ac:dyDescent="0.6">
      <c r="A4032" s="38"/>
      <c r="B4032" s="39"/>
    </row>
    <row r="4033" spans="1:2" x14ac:dyDescent="0.6">
      <c r="A4033" s="38"/>
      <c r="B4033" s="39"/>
    </row>
    <row r="4034" spans="1:2" x14ac:dyDescent="0.6">
      <c r="A4034" s="38"/>
      <c r="B4034" s="39"/>
    </row>
    <row r="4035" spans="1:2" x14ac:dyDescent="0.6">
      <c r="A4035" s="38"/>
      <c r="B4035" s="39"/>
    </row>
    <row r="4036" spans="1:2" x14ac:dyDescent="0.6">
      <c r="A4036" s="38"/>
      <c r="B4036" s="39"/>
    </row>
    <row r="4037" spans="1:2" x14ac:dyDescent="0.6">
      <c r="A4037" s="38"/>
      <c r="B4037" s="39"/>
    </row>
    <row r="4038" spans="1:2" x14ac:dyDescent="0.6">
      <c r="A4038" s="38"/>
      <c r="B4038" s="39"/>
    </row>
    <row r="4039" spans="1:2" x14ac:dyDescent="0.6">
      <c r="A4039" s="38"/>
      <c r="B4039" s="39"/>
    </row>
    <row r="4040" spans="1:2" x14ac:dyDescent="0.6">
      <c r="A4040" s="38"/>
      <c r="B4040" s="39"/>
    </row>
    <row r="4041" spans="1:2" x14ac:dyDescent="0.6">
      <c r="A4041" s="38"/>
      <c r="B4041" s="39"/>
    </row>
    <row r="4042" spans="1:2" x14ac:dyDescent="0.6">
      <c r="A4042" s="38"/>
      <c r="B4042" s="39"/>
    </row>
    <row r="4043" spans="1:2" x14ac:dyDescent="0.6">
      <c r="A4043" s="38"/>
      <c r="B4043" s="39"/>
    </row>
    <row r="4044" spans="1:2" x14ac:dyDescent="0.6">
      <c r="A4044" s="38"/>
      <c r="B4044" s="39"/>
    </row>
    <row r="4045" spans="1:2" x14ac:dyDescent="0.6">
      <c r="A4045" s="38"/>
      <c r="B4045" s="39"/>
    </row>
    <row r="4046" spans="1:2" x14ac:dyDescent="0.6">
      <c r="A4046" s="38"/>
      <c r="B4046" s="39"/>
    </row>
    <row r="4047" spans="1:2" x14ac:dyDescent="0.6">
      <c r="A4047" s="38"/>
      <c r="B4047" s="39"/>
    </row>
    <row r="4048" spans="1:2" x14ac:dyDescent="0.6">
      <c r="A4048" s="38"/>
      <c r="B4048" s="39"/>
    </row>
    <row r="4049" spans="1:2" x14ac:dyDescent="0.6">
      <c r="A4049" s="38"/>
      <c r="B4049" s="39"/>
    </row>
    <row r="4050" spans="1:2" x14ac:dyDescent="0.6">
      <c r="A4050" s="38"/>
      <c r="B4050" s="39"/>
    </row>
    <row r="4051" spans="1:2" x14ac:dyDescent="0.6">
      <c r="A4051" s="38"/>
      <c r="B4051" s="39"/>
    </row>
    <row r="4052" spans="1:2" x14ac:dyDescent="0.6">
      <c r="A4052" s="38"/>
      <c r="B4052" s="39"/>
    </row>
    <row r="4053" spans="1:2" x14ac:dyDescent="0.6">
      <c r="A4053" s="38"/>
      <c r="B4053" s="39"/>
    </row>
    <row r="4054" spans="1:2" x14ac:dyDescent="0.6">
      <c r="A4054" s="38"/>
      <c r="B4054" s="39"/>
    </row>
    <row r="4055" spans="1:2" x14ac:dyDescent="0.6">
      <c r="A4055" s="38"/>
      <c r="B4055" s="39"/>
    </row>
    <row r="4056" spans="1:2" x14ac:dyDescent="0.6">
      <c r="A4056" s="38"/>
      <c r="B4056" s="39"/>
    </row>
    <row r="4057" spans="1:2" x14ac:dyDescent="0.6">
      <c r="A4057" s="38"/>
      <c r="B4057" s="39"/>
    </row>
    <row r="4058" spans="1:2" x14ac:dyDescent="0.6">
      <c r="A4058" s="38"/>
      <c r="B4058" s="39"/>
    </row>
    <row r="4059" spans="1:2" x14ac:dyDescent="0.6">
      <c r="A4059" s="38"/>
      <c r="B4059" s="39"/>
    </row>
    <row r="4060" spans="1:2" x14ac:dyDescent="0.6">
      <c r="A4060" s="38"/>
      <c r="B4060" s="39"/>
    </row>
    <row r="4061" spans="1:2" x14ac:dyDescent="0.6">
      <c r="A4061" s="38"/>
      <c r="B4061" s="39"/>
    </row>
    <row r="4062" spans="1:2" x14ac:dyDescent="0.6">
      <c r="A4062" s="38"/>
      <c r="B4062" s="39"/>
    </row>
    <row r="4063" spans="1:2" x14ac:dyDescent="0.6">
      <c r="A4063" s="38"/>
      <c r="B4063" s="39"/>
    </row>
    <row r="4064" spans="1:2" x14ac:dyDescent="0.6">
      <c r="A4064" s="38"/>
      <c r="B4064" s="39"/>
    </row>
    <row r="4065" spans="1:2" x14ac:dyDescent="0.6">
      <c r="A4065" s="38"/>
      <c r="B4065" s="39"/>
    </row>
    <row r="4066" spans="1:2" x14ac:dyDescent="0.6">
      <c r="A4066" s="38"/>
      <c r="B4066" s="39"/>
    </row>
    <row r="4067" spans="1:2" x14ac:dyDescent="0.6">
      <c r="A4067" s="38"/>
      <c r="B4067" s="39"/>
    </row>
    <row r="4068" spans="1:2" x14ac:dyDescent="0.6">
      <c r="A4068" s="38"/>
      <c r="B4068" s="39"/>
    </row>
    <row r="4069" spans="1:2" x14ac:dyDescent="0.6">
      <c r="A4069" s="38"/>
      <c r="B4069" s="39"/>
    </row>
    <row r="4070" spans="1:2" x14ac:dyDescent="0.6">
      <c r="A4070" s="38"/>
      <c r="B4070" s="39"/>
    </row>
    <row r="4071" spans="1:2" x14ac:dyDescent="0.6">
      <c r="A4071" s="38"/>
      <c r="B4071" s="39"/>
    </row>
    <row r="4072" spans="1:2" x14ac:dyDescent="0.6">
      <c r="A4072" s="38"/>
      <c r="B4072" s="39"/>
    </row>
    <row r="4073" spans="1:2" x14ac:dyDescent="0.6">
      <c r="A4073" s="38"/>
      <c r="B4073" s="39"/>
    </row>
    <row r="4074" spans="1:2" x14ac:dyDescent="0.6">
      <c r="A4074" s="38"/>
      <c r="B4074" s="39"/>
    </row>
    <row r="4075" spans="1:2" x14ac:dyDescent="0.6">
      <c r="A4075" s="38"/>
      <c r="B4075" s="39"/>
    </row>
    <row r="4076" spans="1:2" x14ac:dyDescent="0.6">
      <c r="A4076" s="38"/>
      <c r="B4076" s="39"/>
    </row>
    <row r="4077" spans="1:2" x14ac:dyDescent="0.6">
      <c r="A4077" s="38"/>
      <c r="B4077" s="39"/>
    </row>
    <row r="4078" spans="1:2" x14ac:dyDescent="0.6">
      <c r="A4078" s="38"/>
      <c r="B4078" s="39"/>
    </row>
    <row r="4079" spans="1:2" x14ac:dyDescent="0.6">
      <c r="A4079" s="38"/>
      <c r="B4079" s="39"/>
    </row>
    <row r="4080" spans="1:2" x14ac:dyDescent="0.6">
      <c r="A4080" s="38"/>
      <c r="B4080" s="39"/>
    </row>
    <row r="4081" spans="1:2" x14ac:dyDescent="0.6">
      <c r="A4081" s="38"/>
      <c r="B4081" s="39"/>
    </row>
    <row r="4082" spans="1:2" x14ac:dyDescent="0.6">
      <c r="A4082" s="38"/>
      <c r="B4082" s="39"/>
    </row>
    <row r="4083" spans="1:2" x14ac:dyDescent="0.6">
      <c r="A4083" s="38"/>
      <c r="B4083" s="39"/>
    </row>
    <row r="4084" spans="1:2" x14ac:dyDescent="0.6">
      <c r="A4084" s="38"/>
      <c r="B4084" s="39"/>
    </row>
    <row r="4085" spans="1:2" x14ac:dyDescent="0.6">
      <c r="A4085" s="38"/>
      <c r="B4085" s="39"/>
    </row>
    <row r="4086" spans="1:2" x14ac:dyDescent="0.6">
      <c r="A4086" s="38"/>
      <c r="B4086" s="39"/>
    </row>
    <row r="4087" spans="1:2" x14ac:dyDescent="0.6">
      <c r="A4087" s="38"/>
      <c r="B4087" s="39"/>
    </row>
    <row r="4088" spans="1:2" x14ac:dyDescent="0.6">
      <c r="A4088" s="38"/>
      <c r="B4088" s="39"/>
    </row>
    <row r="4089" spans="1:2" x14ac:dyDescent="0.6">
      <c r="A4089" s="38"/>
      <c r="B4089" s="39"/>
    </row>
    <row r="4090" spans="1:2" x14ac:dyDescent="0.6">
      <c r="A4090" s="38"/>
      <c r="B4090" s="39"/>
    </row>
    <row r="4091" spans="1:2" x14ac:dyDescent="0.6">
      <c r="A4091" s="38"/>
      <c r="B4091" s="39"/>
    </row>
    <row r="4092" spans="1:2" x14ac:dyDescent="0.6">
      <c r="A4092" s="38"/>
      <c r="B4092" s="39"/>
    </row>
    <row r="4093" spans="1:2" x14ac:dyDescent="0.6">
      <c r="A4093" s="38"/>
      <c r="B4093" s="39"/>
    </row>
    <row r="4094" spans="1:2" x14ac:dyDescent="0.6">
      <c r="A4094" s="38"/>
      <c r="B4094" s="39"/>
    </row>
    <row r="4095" spans="1:2" x14ac:dyDescent="0.6">
      <c r="A4095" s="38"/>
      <c r="B4095" s="39"/>
    </row>
    <row r="4096" spans="1:2" x14ac:dyDescent="0.6">
      <c r="A4096" s="38"/>
      <c r="B4096" s="39"/>
    </row>
    <row r="4097" spans="1:2" x14ac:dyDescent="0.6">
      <c r="A4097" s="38"/>
      <c r="B4097" s="39"/>
    </row>
    <row r="4098" spans="1:2" x14ac:dyDescent="0.6">
      <c r="A4098" s="38"/>
      <c r="B4098" s="39"/>
    </row>
    <row r="4099" spans="1:2" x14ac:dyDescent="0.6">
      <c r="A4099" s="38"/>
      <c r="B4099" s="39"/>
    </row>
    <row r="4100" spans="1:2" x14ac:dyDescent="0.6">
      <c r="A4100" s="38"/>
      <c r="B4100" s="39"/>
    </row>
    <row r="4101" spans="1:2" x14ac:dyDescent="0.6">
      <c r="A4101" s="38"/>
      <c r="B4101" s="39"/>
    </row>
    <row r="4102" spans="1:2" x14ac:dyDescent="0.6">
      <c r="A4102" s="38"/>
      <c r="B4102" s="39"/>
    </row>
    <row r="4103" spans="1:2" x14ac:dyDescent="0.6">
      <c r="A4103" s="38"/>
      <c r="B4103" s="39"/>
    </row>
    <row r="4104" spans="1:2" x14ac:dyDescent="0.6">
      <c r="A4104" s="38"/>
      <c r="B4104" s="39"/>
    </row>
    <row r="4105" spans="1:2" x14ac:dyDescent="0.6">
      <c r="A4105" s="38"/>
      <c r="B4105" s="39"/>
    </row>
    <row r="4106" spans="1:2" x14ac:dyDescent="0.6">
      <c r="A4106" s="38"/>
      <c r="B4106" s="39"/>
    </row>
    <row r="4107" spans="1:2" x14ac:dyDescent="0.6">
      <c r="A4107" s="38"/>
      <c r="B4107" s="39"/>
    </row>
    <row r="4108" spans="1:2" x14ac:dyDescent="0.6">
      <c r="A4108" s="38"/>
      <c r="B4108" s="39"/>
    </row>
    <row r="4109" spans="1:2" x14ac:dyDescent="0.6">
      <c r="A4109" s="38"/>
      <c r="B4109" s="39"/>
    </row>
    <row r="4110" spans="1:2" x14ac:dyDescent="0.6">
      <c r="A4110" s="38"/>
      <c r="B4110" s="39"/>
    </row>
    <row r="4111" spans="1:2" x14ac:dyDescent="0.6">
      <c r="A4111" s="38"/>
      <c r="B4111" s="39"/>
    </row>
    <row r="4112" spans="1:2" x14ac:dyDescent="0.6">
      <c r="A4112" s="38"/>
      <c r="B4112" s="39"/>
    </row>
    <row r="4113" spans="1:2" x14ac:dyDescent="0.6">
      <c r="A4113" s="38"/>
      <c r="B4113" s="39"/>
    </row>
    <row r="4114" spans="1:2" x14ac:dyDescent="0.6">
      <c r="A4114" s="38"/>
      <c r="B4114" s="39"/>
    </row>
    <row r="4115" spans="1:2" x14ac:dyDescent="0.6">
      <c r="A4115" s="38"/>
      <c r="B4115" s="39"/>
    </row>
    <row r="4116" spans="1:2" x14ac:dyDescent="0.6">
      <c r="A4116" s="38"/>
      <c r="B4116" s="39"/>
    </row>
    <row r="4117" spans="1:2" x14ac:dyDescent="0.6">
      <c r="A4117" s="38"/>
      <c r="B4117" s="39"/>
    </row>
    <row r="4118" spans="1:2" x14ac:dyDescent="0.6">
      <c r="A4118" s="38"/>
      <c r="B4118" s="39"/>
    </row>
    <row r="4119" spans="1:2" x14ac:dyDescent="0.6">
      <c r="A4119" s="38"/>
      <c r="B4119" s="39"/>
    </row>
    <row r="4120" spans="1:2" x14ac:dyDescent="0.6">
      <c r="A4120" s="38"/>
      <c r="B4120" s="39"/>
    </row>
    <row r="4121" spans="1:2" x14ac:dyDescent="0.6">
      <c r="A4121" s="38"/>
      <c r="B4121" s="39"/>
    </row>
    <row r="4122" spans="1:2" x14ac:dyDescent="0.6">
      <c r="A4122" s="38"/>
      <c r="B4122" s="39"/>
    </row>
    <row r="4123" spans="1:2" x14ac:dyDescent="0.6">
      <c r="A4123" s="38"/>
      <c r="B4123" s="39"/>
    </row>
    <row r="4124" spans="1:2" x14ac:dyDescent="0.6">
      <c r="A4124" s="38"/>
      <c r="B4124" s="39"/>
    </row>
    <row r="4125" spans="1:2" x14ac:dyDescent="0.6">
      <c r="A4125" s="38"/>
      <c r="B4125" s="39"/>
    </row>
    <row r="4126" spans="1:2" x14ac:dyDescent="0.6">
      <c r="A4126" s="38"/>
      <c r="B4126" s="39"/>
    </row>
    <row r="4127" spans="1:2" x14ac:dyDescent="0.6">
      <c r="A4127" s="38"/>
      <c r="B4127" s="39"/>
    </row>
    <row r="4128" spans="1:2" x14ac:dyDescent="0.6">
      <c r="A4128" s="38"/>
      <c r="B4128" s="39"/>
    </row>
    <row r="4129" spans="1:2" x14ac:dyDescent="0.6">
      <c r="A4129" s="38"/>
      <c r="B4129" s="39"/>
    </row>
    <row r="4130" spans="1:2" x14ac:dyDescent="0.6">
      <c r="A4130" s="38"/>
      <c r="B4130" s="39"/>
    </row>
    <row r="4131" spans="1:2" x14ac:dyDescent="0.6">
      <c r="A4131" s="38"/>
      <c r="B4131" s="39"/>
    </row>
    <row r="4132" spans="1:2" x14ac:dyDescent="0.6">
      <c r="A4132" s="38"/>
      <c r="B4132" s="39"/>
    </row>
    <row r="4133" spans="1:2" x14ac:dyDescent="0.6">
      <c r="A4133" s="38"/>
      <c r="B4133" s="39"/>
    </row>
    <row r="4134" spans="1:2" x14ac:dyDescent="0.6">
      <c r="A4134" s="38"/>
      <c r="B4134" s="39"/>
    </row>
    <row r="4135" spans="1:2" x14ac:dyDescent="0.6">
      <c r="A4135" s="38"/>
      <c r="B4135" s="39"/>
    </row>
    <row r="4136" spans="1:2" x14ac:dyDescent="0.6">
      <c r="A4136" s="38"/>
      <c r="B4136" s="39"/>
    </row>
    <row r="4137" spans="1:2" x14ac:dyDescent="0.6">
      <c r="A4137" s="38"/>
      <c r="B4137" s="39"/>
    </row>
    <row r="4138" spans="1:2" x14ac:dyDescent="0.6">
      <c r="A4138" s="38"/>
      <c r="B4138" s="39"/>
    </row>
    <row r="4139" spans="1:2" x14ac:dyDescent="0.6">
      <c r="A4139" s="38"/>
      <c r="B4139" s="39"/>
    </row>
    <row r="4140" spans="1:2" x14ac:dyDescent="0.6">
      <c r="A4140" s="38"/>
      <c r="B4140" s="39"/>
    </row>
    <row r="4141" spans="1:2" x14ac:dyDescent="0.6">
      <c r="A4141" s="38"/>
      <c r="B4141" s="39"/>
    </row>
    <row r="4142" spans="1:2" x14ac:dyDescent="0.6">
      <c r="A4142" s="38"/>
      <c r="B4142" s="39"/>
    </row>
    <row r="4143" spans="1:2" x14ac:dyDescent="0.6">
      <c r="A4143" s="38"/>
      <c r="B4143" s="39"/>
    </row>
    <row r="4144" spans="1:2" x14ac:dyDescent="0.6">
      <c r="A4144" s="38"/>
      <c r="B4144" s="39"/>
    </row>
    <row r="4145" spans="1:2" x14ac:dyDescent="0.6">
      <c r="A4145" s="38"/>
      <c r="B4145" s="39"/>
    </row>
    <row r="4146" spans="1:2" x14ac:dyDescent="0.6">
      <c r="A4146" s="38"/>
      <c r="B4146" s="39"/>
    </row>
    <row r="4147" spans="1:2" x14ac:dyDescent="0.6">
      <c r="A4147" s="38"/>
      <c r="B4147" s="39"/>
    </row>
    <row r="4148" spans="1:2" x14ac:dyDescent="0.6">
      <c r="A4148" s="38"/>
      <c r="B4148" s="39"/>
    </row>
    <row r="4149" spans="1:2" x14ac:dyDescent="0.6">
      <c r="A4149" s="38"/>
      <c r="B4149" s="39"/>
    </row>
    <row r="4150" spans="1:2" x14ac:dyDescent="0.6">
      <c r="A4150" s="38"/>
      <c r="B4150" s="39"/>
    </row>
    <row r="4151" spans="1:2" x14ac:dyDescent="0.6">
      <c r="A4151" s="38"/>
      <c r="B4151" s="39"/>
    </row>
    <row r="4152" spans="1:2" x14ac:dyDescent="0.6">
      <c r="A4152" s="38"/>
      <c r="B4152" s="39"/>
    </row>
    <row r="4153" spans="1:2" x14ac:dyDescent="0.6">
      <c r="A4153" s="38"/>
      <c r="B4153" s="39"/>
    </row>
    <row r="4154" spans="1:2" x14ac:dyDescent="0.6">
      <c r="A4154" s="38"/>
      <c r="B4154" s="39"/>
    </row>
    <row r="4155" spans="1:2" x14ac:dyDescent="0.6">
      <c r="A4155" s="38"/>
      <c r="B4155" s="39"/>
    </row>
    <row r="4156" spans="1:2" x14ac:dyDescent="0.6">
      <c r="A4156" s="38"/>
      <c r="B4156" s="39"/>
    </row>
    <row r="4157" spans="1:2" x14ac:dyDescent="0.6">
      <c r="A4157" s="38"/>
      <c r="B4157" s="39"/>
    </row>
    <row r="4158" spans="1:2" x14ac:dyDescent="0.6">
      <c r="A4158" s="38"/>
      <c r="B4158" s="39"/>
    </row>
    <row r="4159" spans="1:2" x14ac:dyDescent="0.6">
      <c r="A4159" s="38"/>
      <c r="B4159" s="39"/>
    </row>
    <row r="4160" spans="1:2" x14ac:dyDescent="0.6">
      <c r="A4160" s="38"/>
      <c r="B4160" s="39"/>
    </row>
    <row r="4161" spans="1:2" x14ac:dyDescent="0.6">
      <c r="A4161" s="38"/>
      <c r="B4161" s="39"/>
    </row>
    <row r="4162" spans="1:2" x14ac:dyDescent="0.6">
      <c r="A4162" s="38"/>
      <c r="B4162" s="39"/>
    </row>
    <row r="4163" spans="1:2" x14ac:dyDescent="0.6">
      <c r="A4163" s="38"/>
      <c r="B4163" s="39"/>
    </row>
    <row r="4164" spans="1:2" x14ac:dyDescent="0.6">
      <c r="A4164" s="38"/>
      <c r="B4164" s="39"/>
    </row>
    <row r="4165" spans="1:2" x14ac:dyDescent="0.6">
      <c r="A4165" s="38"/>
      <c r="B4165" s="39"/>
    </row>
    <row r="4166" spans="1:2" x14ac:dyDescent="0.6">
      <c r="A4166" s="38"/>
      <c r="B4166" s="39"/>
    </row>
    <row r="4167" spans="1:2" x14ac:dyDescent="0.6">
      <c r="A4167" s="38"/>
      <c r="B4167" s="39"/>
    </row>
    <row r="4168" spans="1:2" x14ac:dyDescent="0.6">
      <c r="A4168" s="38"/>
      <c r="B4168" s="39"/>
    </row>
    <row r="4169" spans="1:2" x14ac:dyDescent="0.6">
      <c r="A4169" s="38"/>
      <c r="B4169" s="39"/>
    </row>
    <row r="4170" spans="1:2" x14ac:dyDescent="0.6">
      <c r="A4170" s="38"/>
      <c r="B4170" s="39"/>
    </row>
    <row r="4171" spans="1:2" x14ac:dyDescent="0.6">
      <c r="A4171" s="38"/>
      <c r="B4171" s="39"/>
    </row>
    <row r="4172" spans="1:2" x14ac:dyDescent="0.6">
      <c r="A4172" s="38"/>
      <c r="B4172" s="39"/>
    </row>
    <row r="4173" spans="1:2" x14ac:dyDescent="0.6">
      <c r="A4173" s="38"/>
      <c r="B4173" s="39"/>
    </row>
    <row r="4174" spans="1:2" x14ac:dyDescent="0.6">
      <c r="A4174" s="38"/>
      <c r="B4174" s="39"/>
    </row>
    <row r="4175" spans="1:2" x14ac:dyDescent="0.6">
      <c r="A4175" s="38"/>
      <c r="B4175" s="39"/>
    </row>
    <row r="4176" spans="1:2" x14ac:dyDescent="0.6">
      <c r="A4176" s="38"/>
      <c r="B4176" s="39"/>
    </row>
    <row r="4177" spans="1:2" x14ac:dyDescent="0.6">
      <c r="A4177" s="38"/>
      <c r="B4177" s="39"/>
    </row>
    <row r="4178" spans="1:2" x14ac:dyDescent="0.6">
      <c r="A4178" s="38"/>
      <c r="B4178" s="39"/>
    </row>
    <row r="4179" spans="1:2" x14ac:dyDescent="0.6">
      <c r="A4179" s="38"/>
      <c r="B4179" s="39"/>
    </row>
    <row r="4180" spans="1:2" x14ac:dyDescent="0.6">
      <c r="A4180" s="38"/>
      <c r="B4180" s="39"/>
    </row>
    <row r="4181" spans="1:2" x14ac:dyDescent="0.6">
      <c r="A4181" s="38"/>
      <c r="B4181" s="39"/>
    </row>
    <row r="4182" spans="1:2" x14ac:dyDescent="0.6">
      <c r="A4182" s="38"/>
      <c r="B4182" s="39"/>
    </row>
    <row r="4183" spans="1:2" x14ac:dyDescent="0.6">
      <c r="A4183" s="38"/>
      <c r="B4183" s="39"/>
    </row>
    <row r="4184" spans="1:2" x14ac:dyDescent="0.6">
      <c r="A4184" s="38"/>
      <c r="B4184" s="39"/>
    </row>
    <row r="4185" spans="1:2" x14ac:dyDescent="0.6">
      <c r="A4185" s="38"/>
      <c r="B4185" s="39"/>
    </row>
    <row r="4186" spans="1:2" x14ac:dyDescent="0.6">
      <c r="A4186" s="38"/>
      <c r="B4186" s="39"/>
    </row>
    <row r="4187" spans="1:2" x14ac:dyDescent="0.6">
      <c r="A4187" s="38"/>
      <c r="B4187" s="39"/>
    </row>
    <row r="4188" spans="1:2" x14ac:dyDescent="0.6">
      <c r="A4188" s="38"/>
      <c r="B4188" s="39"/>
    </row>
    <row r="4189" spans="1:2" x14ac:dyDescent="0.6">
      <c r="A4189" s="38"/>
      <c r="B4189" s="39"/>
    </row>
    <row r="4190" spans="1:2" x14ac:dyDescent="0.6">
      <c r="A4190" s="38"/>
      <c r="B4190" s="39"/>
    </row>
    <row r="4191" spans="1:2" x14ac:dyDescent="0.6">
      <c r="A4191" s="38"/>
      <c r="B4191" s="39"/>
    </row>
    <row r="4192" spans="1:2" x14ac:dyDescent="0.6">
      <c r="A4192" s="38"/>
      <c r="B4192" s="39"/>
    </row>
    <row r="4193" spans="1:2" x14ac:dyDescent="0.6">
      <c r="A4193" s="38"/>
      <c r="B4193" s="39"/>
    </row>
    <row r="4194" spans="1:2" x14ac:dyDescent="0.6">
      <c r="A4194" s="38"/>
      <c r="B4194" s="39"/>
    </row>
    <row r="4195" spans="1:2" x14ac:dyDescent="0.6">
      <c r="A4195" s="38"/>
      <c r="B4195" s="39"/>
    </row>
    <row r="4196" spans="1:2" x14ac:dyDescent="0.6">
      <c r="A4196" s="38"/>
      <c r="B4196" s="39"/>
    </row>
    <row r="4197" spans="1:2" x14ac:dyDescent="0.6">
      <c r="A4197" s="38"/>
      <c r="B4197" s="39"/>
    </row>
    <row r="4198" spans="1:2" x14ac:dyDescent="0.6">
      <c r="A4198" s="38"/>
      <c r="B4198" s="39"/>
    </row>
    <row r="4199" spans="1:2" x14ac:dyDescent="0.6">
      <c r="A4199" s="38"/>
      <c r="B4199" s="39"/>
    </row>
    <row r="4200" spans="1:2" x14ac:dyDescent="0.6">
      <c r="A4200" s="38"/>
      <c r="B4200" s="39"/>
    </row>
    <row r="4201" spans="1:2" x14ac:dyDescent="0.6">
      <c r="A4201" s="38"/>
      <c r="B4201" s="39"/>
    </row>
    <row r="4202" spans="1:2" x14ac:dyDescent="0.6">
      <c r="A4202" s="38"/>
      <c r="B4202" s="39"/>
    </row>
    <row r="4203" spans="1:2" x14ac:dyDescent="0.6">
      <c r="A4203" s="38"/>
      <c r="B4203" s="39"/>
    </row>
    <row r="4204" spans="1:2" x14ac:dyDescent="0.6">
      <c r="A4204" s="38"/>
      <c r="B4204" s="39"/>
    </row>
    <row r="4205" spans="1:2" x14ac:dyDescent="0.6">
      <c r="A4205" s="38"/>
      <c r="B4205" s="39"/>
    </row>
    <row r="4206" spans="1:2" x14ac:dyDescent="0.6">
      <c r="A4206" s="38"/>
      <c r="B4206" s="39"/>
    </row>
    <row r="4207" spans="1:2" x14ac:dyDescent="0.6">
      <c r="A4207" s="38"/>
      <c r="B4207" s="39"/>
    </row>
    <row r="4208" spans="1:2" x14ac:dyDescent="0.6">
      <c r="A4208" s="38"/>
      <c r="B4208" s="39"/>
    </row>
    <row r="4209" spans="1:2" x14ac:dyDescent="0.6">
      <c r="A4209" s="38"/>
      <c r="B4209" s="39"/>
    </row>
    <row r="4210" spans="1:2" x14ac:dyDescent="0.6">
      <c r="A4210" s="38"/>
      <c r="B4210" s="39"/>
    </row>
    <row r="4211" spans="1:2" x14ac:dyDescent="0.6">
      <c r="A4211" s="38"/>
      <c r="B4211" s="39"/>
    </row>
    <row r="4212" spans="1:2" x14ac:dyDescent="0.6">
      <c r="A4212" s="38"/>
      <c r="B4212" s="39"/>
    </row>
    <row r="4213" spans="1:2" x14ac:dyDescent="0.6">
      <c r="A4213" s="38"/>
      <c r="B4213" s="39"/>
    </row>
    <row r="4214" spans="1:2" x14ac:dyDescent="0.6">
      <c r="A4214" s="38"/>
      <c r="B4214" s="39"/>
    </row>
    <row r="4215" spans="1:2" x14ac:dyDescent="0.6">
      <c r="A4215" s="38"/>
      <c r="B4215" s="39"/>
    </row>
    <row r="4216" spans="1:2" x14ac:dyDescent="0.6">
      <c r="A4216" s="38"/>
      <c r="B4216" s="39"/>
    </row>
    <row r="4217" spans="1:2" x14ac:dyDescent="0.6">
      <c r="A4217" s="38"/>
      <c r="B4217" s="39"/>
    </row>
    <row r="4218" spans="1:2" x14ac:dyDescent="0.6">
      <c r="A4218" s="38"/>
      <c r="B4218" s="39"/>
    </row>
    <row r="4219" spans="1:2" x14ac:dyDescent="0.6">
      <c r="A4219" s="38"/>
      <c r="B4219" s="39"/>
    </row>
    <row r="4220" spans="1:2" x14ac:dyDescent="0.6">
      <c r="A4220" s="38"/>
      <c r="B4220" s="39"/>
    </row>
    <row r="4221" spans="1:2" x14ac:dyDescent="0.6">
      <c r="A4221" s="38"/>
      <c r="B4221" s="39"/>
    </row>
    <row r="4222" spans="1:2" x14ac:dyDescent="0.6">
      <c r="A4222" s="38"/>
      <c r="B4222" s="39"/>
    </row>
    <row r="4223" spans="1:2" x14ac:dyDescent="0.6">
      <c r="A4223" s="38"/>
      <c r="B4223" s="39"/>
    </row>
    <row r="4224" spans="1:2" x14ac:dyDescent="0.6">
      <c r="A4224" s="38"/>
      <c r="B4224" s="39"/>
    </row>
    <row r="4225" spans="1:2" x14ac:dyDescent="0.6">
      <c r="A4225" s="38"/>
      <c r="B4225" s="39"/>
    </row>
    <row r="4226" spans="1:2" x14ac:dyDescent="0.6">
      <c r="A4226" s="38"/>
      <c r="B4226" s="39"/>
    </row>
    <row r="4227" spans="1:2" x14ac:dyDescent="0.6">
      <c r="A4227" s="38"/>
      <c r="B4227" s="39"/>
    </row>
    <row r="4228" spans="1:2" x14ac:dyDescent="0.6">
      <c r="A4228" s="38"/>
      <c r="B4228" s="39"/>
    </row>
    <row r="4229" spans="1:2" x14ac:dyDescent="0.6">
      <c r="A4229" s="38"/>
      <c r="B4229" s="39"/>
    </row>
    <row r="4230" spans="1:2" x14ac:dyDescent="0.6">
      <c r="A4230" s="38"/>
      <c r="B4230" s="39"/>
    </row>
    <row r="4231" spans="1:2" x14ac:dyDescent="0.6">
      <c r="A4231" s="38"/>
      <c r="B4231" s="39"/>
    </row>
    <row r="4232" spans="1:2" x14ac:dyDescent="0.6">
      <c r="A4232" s="38"/>
      <c r="B4232" s="39"/>
    </row>
    <row r="4233" spans="1:2" x14ac:dyDescent="0.6">
      <c r="A4233" s="38"/>
      <c r="B4233" s="39"/>
    </row>
    <row r="4234" spans="1:2" x14ac:dyDescent="0.6">
      <c r="A4234" s="38"/>
      <c r="B4234" s="39"/>
    </row>
    <row r="4235" spans="1:2" x14ac:dyDescent="0.6">
      <c r="A4235" s="38"/>
      <c r="B4235" s="39"/>
    </row>
    <row r="4236" spans="1:2" x14ac:dyDescent="0.6">
      <c r="A4236" s="38"/>
      <c r="B4236" s="39"/>
    </row>
    <row r="4237" spans="1:2" x14ac:dyDescent="0.6">
      <c r="A4237" s="38"/>
      <c r="B4237" s="39"/>
    </row>
    <row r="4238" spans="1:2" x14ac:dyDescent="0.6">
      <c r="A4238" s="38"/>
      <c r="B4238" s="39"/>
    </row>
    <row r="4239" spans="1:2" x14ac:dyDescent="0.6">
      <c r="A4239" s="38"/>
      <c r="B4239" s="39"/>
    </row>
    <row r="4240" spans="1:2" x14ac:dyDescent="0.6">
      <c r="A4240" s="38"/>
      <c r="B4240" s="39"/>
    </row>
    <row r="4241" spans="1:2" x14ac:dyDescent="0.6">
      <c r="A4241" s="38"/>
      <c r="B4241" s="39"/>
    </row>
    <row r="4242" spans="1:2" x14ac:dyDescent="0.6">
      <c r="A4242" s="38"/>
      <c r="B4242" s="39"/>
    </row>
    <row r="4243" spans="1:2" x14ac:dyDescent="0.6">
      <c r="A4243" s="38"/>
      <c r="B4243" s="39"/>
    </row>
    <row r="4244" spans="1:2" x14ac:dyDescent="0.6">
      <c r="A4244" s="38"/>
      <c r="B4244" s="39"/>
    </row>
    <row r="4245" spans="1:2" x14ac:dyDescent="0.6">
      <c r="A4245" s="38"/>
      <c r="B4245" s="39"/>
    </row>
    <row r="4246" spans="1:2" x14ac:dyDescent="0.6">
      <c r="A4246" s="38"/>
      <c r="B4246" s="39"/>
    </row>
    <row r="4247" spans="1:2" x14ac:dyDescent="0.6">
      <c r="A4247" s="38"/>
      <c r="B4247" s="39"/>
    </row>
    <row r="4248" spans="1:2" x14ac:dyDescent="0.6">
      <c r="A4248" s="38"/>
      <c r="B4248" s="39"/>
    </row>
    <row r="4249" spans="1:2" x14ac:dyDescent="0.6">
      <c r="A4249" s="38"/>
      <c r="B4249" s="39"/>
    </row>
    <row r="4250" spans="1:2" x14ac:dyDescent="0.6">
      <c r="A4250" s="38"/>
      <c r="B4250" s="39"/>
    </row>
    <row r="4251" spans="1:2" x14ac:dyDescent="0.6">
      <c r="A4251" s="38"/>
      <c r="B4251" s="39"/>
    </row>
    <row r="4252" spans="1:2" x14ac:dyDescent="0.6">
      <c r="A4252" s="38"/>
      <c r="B4252" s="39"/>
    </row>
    <row r="4253" spans="1:2" x14ac:dyDescent="0.6">
      <c r="A4253" s="38"/>
      <c r="B4253" s="39"/>
    </row>
    <row r="4254" spans="1:2" x14ac:dyDescent="0.6">
      <c r="A4254" s="38"/>
      <c r="B4254" s="39"/>
    </row>
    <row r="4255" spans="1:2" x14ac:dyDescent="0.6">
      <c r="A4255" s="38"/>
      <c r="B4255" s="39"/>
    </row>
    <row r="4256" spans="1:2" x14ac:dyDescent="0.6">
      <c r="A4256" s="38"/>
      <c r="B4256" s="39"/>
    </row>
    <row r="4257" spans="1:2" x14ac:dyDescent="0.6">
      <c r="A4257" s="38"/>
      <c r="B4257" s="39"/>
    </row>
    <row r="4258" spans="1:2" x14ac:dyDescent="0.6">
      <c r="A4258" s="38"/>
      <c r="B4258" s="39"/>
    </row>
    <row r="4259" spans="1:2" x14ac:dyDescent="0.6">
      <c r="A4259" s="38"/>
      <c r="B4259" s="39"/>
    </row>
    <row r="4260" spans="1:2" x14ac:dyDescent="0.6">
      <c r="A4260" s="38"/>
      <c r="B4260" s="39"/>
    </row>
    <row r="4261" spans="1:2" x14ac:dyDescent="0.6">
      <c r="A4261" s="38"/>
      <c r="B4261" s="39"/>
    </row>
    <row r="4262" spans="1:2" x14ac:dyDescent="0.6">
      <c r="A4262" s="38"/>
      <c r="B4262" s="39"/>
    </row>
    <row r="4263" spans="1:2" x14ac:dyDescent="0.6">
      <c r="A4263" s="38"/>
      <c r="B4263" s="39"/>
    </row>
    <row r="4264" spans="1:2" x14ac:dyDescent="0.6">
      <c r="A4264" s="38"/>
      <c r="B4264" s="39"/>
    </row>
    <row r="4265" spans="1:2" x14ac:dyDescent="0.6">
      <c r="A4265" s="38"/>
      <c r="B4265" s="39"/>
    </row>
    <row r="4266" spans="1:2" x14ac:dyDescent="0.6">
      <c r="A4266" s="38"/>
      <c r="B4266" s="39"/>
    </row>
    <row r="4267" spans="1:2" x14ac:dyDescent="0.6">
      <c r="A4267" s="38"/>
      <c r="B4267" s="39"/>
    </row>
    <row r="4268" spans="1:2" x14ac:dyDescent="0.6">
      <c r="A4268" s="38"/>
      <c r="B4268" s="39"/>
    </row>
    <row r="4269" spans="1:2" x14ac:dyDescent="0.6">
      <c r="A4269" s="38"/>
      <c r="B4269" s="39"/>
    </row>
    <row r="4270" spans="1:2" x14ac:dyDescent="0.6">
      <c r="A4270" s="38"/>
      <c r="B4270" s="39"/>
    </row>
    <row r="4271" spans="1:2" x14ac:dyDescent="0.6">
      <c r="A4271" s="38"/>
      <c r="B4271" s="39"/>
    </row>
    <row r="4272" spans="1:2" x14ac:dyDescent="0.6">
      <c r="A4272" s="38"/>
      <c r="B4272" s="39"/>
    </row>
    <row r="4273" spans="1:2" x14ac:dyDescent="0.6">
      <c r="A4273" s="38"/>
      <c r="B4273" s="39"/>
    </row>
    <row r="4274" spans="1:2" x14ac:dyDescent="0.6">
      <c r="A4274" s="38"/>
      <c r="B4274" s="39"/>
    </row>
    <row r="4275" spans="1:2" x14ac:dyDescent="0.6">
      <c r="A4275" s="38"/>
      <c r="B4275" s="39"/>
    </row>
    <row r="4276" spans="1:2" x14ac:dyDescent="0.6">
      <c r="A4276" s="38"/>
      <c r="B4276" s="39"/>
    </row>
    <row r="4277" spans="1:2" x14ac:dyDescent="0.6">
      <c r="A4277" s="38"/>
      <c r="B4277" s="39"/>
    </row>
    <row r="4278" spans="1:2" x14ac:dyDescent="0.6">
      <c r="A4278" s="38"/>
      <c r="B4278" s="39"/>
    </row>
    <row r="4279" spans="1:2" x14ac:dyDescent="0.6">
      <c r="A4279" s="38"/>
      <c r="B4279" s="39"/>
    </row>
    <row r="4280" spans="1:2" x14ac:dyDescent="0.6">
      <c r="A4280" s="38"/>
      <c r="B4280" s="39"/>
    </row>
    <row r="4281" spans="1:2" x14ac:dyDescent="0.6">
      <c r="A4281" s="38"/>
      <c r="B4281" s="39"/>
    </row>
    <row r="4282" spans="1:2" x14ac:dyDescent="0.6">
      <c r="A4282" s="38"/>
      <c r="B4282" s="39"/>
    </row>
    <row r="4283" spans="1:2" x14ac:dyDescent="0.6">
      <c r="A4283" s="38"/>
      <c r="B4283" s="39"/>
    </row>
    <row r="4284" spans="1:2" x14ac:dyDescent="0.6">
      <c r="A4284" s="38"/>
      <c r="B4284" s="39"/>
    </row>
    <row r="4285" spans="1:2" x14ac:dyDescent="0.6">
      <c r="A4285" s="38"/>
      <c r="B4285" s="39"/>
    </row>
    <row r="4286" spans="1:2" x14ac:dyDescent="0.6">
      <c r="A4286" s="38"/>
      <c r="B4286" s="39"/>
    </row>
    <row r="4287" spans="1:2" x14ac:dyDescent="0.6">
      <c r="A4287" s="38"/>
      <c r="B4287" s="39"/>
    </row>
    <row r="4288" spans="1:2" x14ac:dyDescent="0.6">
      <c r="A4288" s="38"/>
      <c r="B4288" s="39"/>
    </row>
    <row r="4289" spans="1:2" x14ac:dyDescent="0.6">
      <c r="A4289" s="38"/>
      <c r="B4289" s="39"/>
    </row>
    <row r="4290" spans="1:2" x14ac:dyDescent="0.6">
      <c r="A4290" s="38"/>
      <c r="B4290" s="39"/>
    </row>
    <row r="4291" spans="1:2" x14ac:dyDescent="0.6">
      <c r="A4291" s="38"/>
      <c r="B4291" s="39"/>
    </row>
    <row r="4292" spans="1:2" x14ac:dyDescent="0.6">
      <c r="A4292" s="38"/>
      <c r="B4292" s="39"/>
    </row>
    <row r="4293" spans="1:2" x14ac:dyDescent="0.6">
      <c r="A4293" s="38"/>
      <c r="B4293" s="39"/>
    </row>
    <row r="4294" spans="1:2" x14ac:dyDescent="0.6">
      <c r="A4294" s="38"/>
      <c r="B4294" s="39"/>
    </row>
    <row r="4295" spans="1:2" x14ac:dyDescent="0.6">
      <c r="A4295" s="38"/>
      <c r="B4295" s="39"/>
    </row>
    <row r="4296" spans="1:2" x14ac:dyDescent="0.6">
      <c r="A4296" s="38"/>
      <c r="B4296" s="39"/>
    </row>
    <row r="4297" spans="1:2" x14ac:dyDescent="0.6">
      <c r="A4297" s="38"/>
      <c r="B4297" s="39"/>
    </row>
    <row r="4298" spans="1:2" x14ac:dyDescent="0.6">
      <c r="A4298" s="38"/>
      <c r="B4298" s="39"/>
    </row>
    <row r="4299" spans="1:2" x14ac:dyDescent="0.6">
      <c r="A4299" s="38"/>
      <c r="B4299" s="39"/>
    </row>
    <row r="4300" spans="1:2" x14ac:dyDescent="0.6">
      <c r="A4300" s="38"/>
      <c r="B4300" s="39"/>
    </row>
    <row r="4301" spans="1:2" x14ac:dyDescent="0.6">
      <c r="A4301" s="38"/>
      <c r="B4301" s="39"/>
    </row>
    <row r="4302" spans="1:2" x14ac:dyDescent="0.6">
      <c r="A4302" s="38"/>
      <c r="B4302" s="39"/>
    </row>
    <row r="4303" spans="1:2" x14ac:dyDescent="0.6">
      <c r="A4303" s="38"/>
      <c r="B4303" s="39"/>
    </row>
    <row r="4304" spans="1:2" x14ac:dyDescent="0.6">
      <c r="A4304" s="38"/>
      <c r="B4304" s="39"/>
    </row>
    <row r="4305" spans="1:2" x14ac:dyDescent="0.6">
      <c r="A4305" s="38"/>
      <c r="B4305" s="39"/>
    </row>
    <row r="4306" spans="1:2" x14ac:dyDescent="0.6">
      <c r="A4306" s="38"/>
      <c r="B4306" s="39"/>
    </row>
    <row r="4307" spans="1:2" x14ac:dyDescent="0.6">
      <c r="A4307" s="38"/>
      <c r="B4307" s="39"/>
    </row>
    <row r="4308" spans="1:2" x14ac:dyDescent="0.6">
      <c r="A4308" s="38"/>
      <c r="B4308" s="39"/>
    </row>
    <row r="4309" spans="1:2" x14ac:dyDescent="0.6">
      <c r="A4309" s="38"/>
      <c r="B4309" s="39"/>
    </row>
    <row r="4310" spans="1:2" x14ac:dyDescent="0.6">
      <c r="A4310" s="38"/>
      <c r="B4310" s="39"/>
    </row>
    <row r="4311" spans="1:2" x14ac:dyDescent="0.6">
      <c r="A4311" s="38"/>
      <c r="B4311" s="39"/>
    </row>
    <row r="4312" spans="1:2" x14ac:dyDescent="0.6">
      <c r="A4312" s="38"/>
      <c r="B4312" s="39"/>
    </row>
    <row r="4313" spans="1:2" x14ac:dyDescent="0.6">
      <c r="A4313" s="38"/>
      <c r="B4313" s="39"/>
    </row>
    <row r="4314" spans="1:2" x14ac:dyDescent="0.6">
      <c r="A4314" s="38"/>
      <c r="B4314" s="39"/>
    </row>
    <row r="4315" spans="1:2" x14ac:dyDescent="0.6">
      <c r="A4315" s="38"/>
      <c r="B4315" s="39"/>
    </row>
    <row r="4316" spans="1:2" x14ac:dyDescent="0.6">
      <c r="A4316" s="38"/>
      <c r="B4316" s="39"/>
    </row>
    <row r="4317" spans="1:2" x14ac:dyDescent="0.6">
      <c r="A4317" s="38"/>
      <c r="B4317" s="39"/>
    </row>
    <row r="4318" spans="1:2" x14ac:dyDescent="0.6">
      <c r="A4318" s="38"/>
      <c r="B4318" s="39"/>
    </row>
    <row r="4319" spans="1:2" x14ac:dyDescent="0.6">
      <c r="A4319" s="38"/>
      <c r="B4319" s="39"/>
    </row>
    <row r="4320" spans="1:2" x14ac:dyDescent="0.6">
      <c r="A4320" s="38"/>
      <c r="B4320" s="39"/>
    </row>
    <row r="4321" spans="1:2" x14ac:dyDescent="0.6">
      <c r="A4321" s="38"/>
      <c r="B4321" s="39"/>
    </row>
    <row r="4322" spans="1:2" x14ac:dyDescent="0.6">
      <c r="A4322" s="38"/>
      <c r="B4322" s="39"/>
    </row>
    <row r="4323" spans="1:2" x14ac:dyDescent="0.6">
      <c r="A4323" s="38"/>
      <c r="B4323" s="39"/>
    </row>
    <row r="4324" spans="1:2" x14ac:dyDescent="0.6">
      <c r="A4324" s="38"/>
      <c r="B4324" s="39"/>
    </row>
    <row r="4325" spans="1:2" x14ac:dyDescent="0.6">
      <c r="A4325" s="38"/>
      <c r="B4325" s="39"/>
    </row>
    <row r="4326" spans="1:2" x14ac:dyDescent="0.6">
      <c r="A4326" s="38"/>
      <c r="B4326" s="39"/>
    </row>
    <row r="4327" spans="1:2" x14ac:dyDescent="0.6">
      <c r="A4327" s="38"/>
      <c r="B4327" s="39"/>
    </row>
    <row r="4328" spans="1:2" x14ac:dyDescent="0.6">
      <c r="A4328" s="38"/>
      <c r="B4328" s="39"/>
    </row>
    <row r="4329" spans="1:2" x14ac:dyDescent="0.6">
      <c r="A4329" s="38"/>
      <c r="B4329" s="39"/>
    </row>
    <row r="4330" spans="1:2" x14ac:dyDescent="0.6">
      <c r="A4330" s="38"/>
      <c r="B4330" s="39"/>
    </row>
    <row r="4331" spans="1:2" x14ac:dyDescent="0.6">
      <c r="A4331" s="38"/>
      <c r="B4331" s="39"/>
    </row>
    <row r="4332" spans="1:2" x14ac:dyDescent="0.6">
      <c r="A4332" s="38"/>
      <c r="B4332" s="39"/>
    </row>
    <row r="4333" spans="1:2" x14ac:dyDescent="0.6">
      <c r="A4333" s="38"/>
      <c r="B4333" s="39"/>
    </row>
    <row r="4334" spans="1:2" x14ac:dyDescent="0.6">
      <c r="A4334" s="38"/>
      <c r="B4334" s="39"/>
    </row>
    <row r="4335" spans="1:2" x14ac:dyDescent="0.6">
      <c r="A4335" s="38"/>
      <c r="B4335" s="39"/>
    </row>
    <row r="4336" spans="1:2" x14ac:dyDescent="0.6">
      <c r="A4336" s="38"/>
      <c r="B4336" s="39"/>
    </row>
    <row r="4337" spans="1:2" x14ac:dyDescent="0.6">
      <c r="A4337" s="38"/>
      <c r="B4337" s="39"/>
    </row>
    <row r="4338" spans="1:2" x14ac:dyDescent="0.6">
      <c r="A4338" s="38"/>
      <c r="B4338" s="39"/>
    </row>
    <row r="4339" spans="1:2" x14ac:dyDescent="0.6">
      <c r="A4339" s="38"/>
      <c r="B4339" s="39"/>
    </row>
    <row r="4340" spans="1:2" x14ac:dyDescent="0.6">
      <c r="A4340" s="38"/>
      <c r="B4340" s="39"/>
    </row>
    <row r="4341" spans="1:2" x14ac:dyDescent="0.6">
      <c r="A4341" s="38"/>
      <c r="B4341" s="39"/>
    </row>
    <row r="4342" spans="1:2" x14ac:dyDescent="0.6">
      <c r="A4342" s="38"/>
      <c r="B4342" s="39"/>
    </row>
    <row r="4343" spans="1:2" x14ac:dyDescent="0.6">
      <c r="A4343" s="38"/>
      <c r="B4343" s="39"/>
    </row>
    <row r="4344" spans="1:2" x14ac:dyDescent="0.6">
      <c r="A4344" s="38"/>
      <c r="B4344" s="39"/>
    </row>
    <row r="4345" spans="1:2" x14ac:dyDescent="0.6">
      <c r="A4345" s="38"/>
      <c r="B4345" s="39"/>
    </row>
    <row r="4346" spans="1:2" x14ac:dyDescent="0.6">
      <c r="A4346" s="38"/>
      <c r="B4346" s="39"/>
    </row>
    <row r="4347" spans="1:2" x14ac:dyDescent="0.6">
      <c r="A4347" s="38"/>
      <c r="B4347" s="39"/>
    </row>
    <row r="4348" spans="1:2" x14ac:dyDescent="0.6">
      <c r="A4348" s="38"/>
      <c r="B4348" s="39"/>
    </row>
    <row r="4349" spans="1:2" x14ac:dyDescent="0.6">
      <c r="A4349" s="38"/>
      <c r="B4349" s="39"/>
    </row>
    <row r="4350" spans="1:2" x14ac:dyDescent="0.6">
      <c r="A4350" s="38"/>
      <c r="B4350" s="39"/>
    </row>
    <row r="4351" spans="1:2" x14ac:dyDescent="0.6">
      <c r="A4351" s="38"/>
      <c r="B4351" s="39"/>
    </row>
    <row r="4352" spans="1:2" x14ac:dyDescent="0.6">
      <c r="A4352" s="38"/>
      <c r="B4352" s="39"/>
    </row>
    <row r="4353" spans="1:2" x14ac:dyDescent="0.6">
      <c r="A4353" s="38"/>
      <c r="B4353" s="39"/>
    </row>
    <row r="4354" spans="1:2" x14ac:dyDescent="0.6">
      <c r="A4354" s="38"/>
      <c r="B4354" s="39"/>
    </row>
    <row r="4355" spans="1:2" x14ac:dyDescent="0.6">
      <c r="A4355" s="38"/>
      <c r="B4355" s="39"/>
    </row>
    <row r="4356" spans="1:2" x14ac:dyDescent="0.6">
      <c r="A4356" s="38"/>
      <c r="B4356" s="39"/>
    </row>
    <row r="4357" spans="1:2" x14ac:dyDescent="0.6">
      <c r="A4357" s="38"/>
      <c r="B4357" s="39"/>
    </row>
    <row r="4358" spans="1:2" x14ac:dyDescent="0.6">
      <c r="A4358" s="38"/>
      <c r="B4358" s="39"/>
    </row>
    <row r="4359" spans="1:2" x14ac:dyDescent="0.6">
      <c r="A4359" s="38"/>
      <c r="B4359" s="39"/>
    </row>
    <row r="4360" spans="1:2" x14ac:dyDescent="0.6">
      <c r="A4360" s="38"/>
      <c r="B4360" s="39"/>
    </row>
    <row r="4361" spans="1:2" x14ac:dyDescent="0.6">
      <c r="A4361" s="38"/>
      <c r="B4361" s="39"/>
    </row>
    <row r="4362" spans="1:2" x14ac:dyDescent="0.6">
      <c r="A4362" s="38"/>
      <c r="B4362" s="39"/>
    </row>
    <row r="4363" spans="1:2" x14ac:dyDescent="0.6">
      <c r="A4363" s="38"/>
      <c r="B4363" s="39"/>
    </row>
    <row r="4364" spans="1:2" x14ac:dyDescent="0.6">
      <c r="A4364" s="38"/>
      <c r="B4364" s="39"/>
    </row>
    <row r="4365" spans="1:2" x14ac:dyDescent="0.6">
      <c r="A4365" s="38"/>
      <c r="B4365" s="39"/>
    </row>
    <row r="4366" spans="1:2" x14ac:dyDescent="0.6">
      <c r="A4366" s="38"/>
      <c r="B4366" s="39"/>
    </row>
    <row r="4367" spans="1:2" x14ac:dyDescent="0.6">
      <c r="A4367" s="38"/>
      <c r="B4367" s="39"/>
    </row>
    <row r="4368" spans="1:2" x14ac:dyDescent="0.6">
      <c r="A4368" s="38"/>
      <c r="B4368" s="39"/>
    </row>
    <row r="4369" spans="1:2" x14ac:dyDescent="0.6">
      <c r="A4369" s="38"/>
      <c r="B4369" s="39"/>
    </row>
    <row r="4370" spans="1:2" x14ac:dyDescent="0.6">
      <c r="A4370" s="38"/>
      <c r="B4370" s="39"/>
    </row>
    <row r="4371" spans="1:2" x14ac:dyDescent="0.6">
      <c r="A4371" s="38"/>
      <c r="B4371" s="39"/>
    </row>
    <row r="4372" spans="1:2" x14ac:dyDescent="0.6">
      <c r="A4372" s="38"/>
      <c r="B4372" s="39"/>
    </row>
    <row r="4373" spans="1:2" x14ac:dyDescent="0.6">
      <c r="A4373" s="38"/>
      <c r="B4373" s="39"/>
    </row>
    <row r="4374" spans="1:2" x14ac:dyDescent="0.6">
      <c r="A4374" s="38"/>
      <c r="B4374" s="39"/>
    </row>
    <row r="4375" spans="1:2" x14ac:dyDescent="0.6">
      <c r="A4375" s="38"/>
      <c r="B4375" s="39"/>
    </row>
    <row r="4376" spans="1:2" x14ac:dyDescent="0.6">
      <c r="A4376" s="38"/>
      <c r="B4376" s="39"/>
    </row>
    <row r="4377" spans="1:2" x14ac:dyDescent="0.6">
      <c r="A4377" s="38"/>
      <c r="B4377" s="39"/>
    </row>
    <row r="4378" spans="1:2" x14ac:dyDescent="0.6">
      <c r="A4378" s="38"/>
      <c r="B4378" s="39"/>
    </row>
    <row r="4379" spans="1:2" x14ac:dyDescent="0.6">
      <c r="A4379" s="38"/>
      <c r="B4379" s="39"/>
    </row>
    <row r="4380" spans="1:2" x14ac:dyDescent="0.6">
      <c r="A4380" s="38"/>
      <c r="B4380" s="39"/>
    </row>
    <row r="4381" spans="1:2" x14ac:dyDescent="0.6">
      <c r="A4381" s="38"/>
      <c r="B4381" s="39"/>
    </row>
    <row r="4382" spans="1:2" x14ac:dyDescent="0.6">
      <c r="A4382" s="38"/>
      <c r="B4382" s="39"/>
    </row>
    <row r="4383" spans="1:2" x14ac:dyDescent="0.6">
      <c r="A4383" s="38"/>
      <c r="B4383" s="39"/>
    </row>
    <row r="4384" spans="1:2" x14ac:dyDescent="0.6">
      <c r="A4384" s="38"/>
      <c r="B4384" s="39"/>
    </row>
    <row r="4385" spans="1:2" x14ac:dyDescent="0.6">
      <c r="A4385" s="38"/>
      <c r="B4385" s="39"/>
    </row>
    <row r="4386" spans="1:2" x14ac:dyDescent="0.6">
      <c r="A4386" s="38"/>
      <c r="B4386" s="39"/>
    </row>
    <row r="4387" spans="1:2" x14ac:dyDescent="0.6">
      <c r="A4387" s="38"/>
      <c r="B4387" s="39"/>
    </row>
    <row r="4388" spans="1:2" x14ac:dyDescent="0.6">
      <c r="A4388" s="38"/>
      <c r="B4388" s="39"/>
    </row>
    <row r="4389" spans="1:2" x14ac:dyDescent="0.6">
      <c r="A4389" s="38"/>
      <c r="B4389" s="39"/>
    </row>
    <row r="4390" spans="1:2" x14ac:dyDescent="0.6">
      <c r="A4390" s="38"/>
      <c r="B4390" s="39"/>
    </row>
    <row r="4391" spans="1:2" x14ac:dyDescent="0.6">
      <c r="A4391" s="38"/>
      <c r="B4391" s="39"/>
    </row>
    <row r="4392" spans="1:2" x14ac:dyDescent="0.6">
      <c r="A4392" s="38"/>
      <c r="B4392" s="39"/>
    </row>
    <row r="4393" spans="1:2" x14ac:dyDescent="0.6">
      <c r="A4393" s="38"/>
      <c r="B4393" s="39"/>
    </row>
    <row r="4394" spans="1:2" x14ac:dyDescent="0.6">
      <c r="A4394" s="38"/>
      <c r="B4394" s="39"/>
    </row>
    <row r="4395" spans="1:2" x14ac:dyDescent="0.6">
      <c r="A4395" s="38"/>
      <c r="B4395" s="39"/>
    </row>
    <row r="4396" spans="1:2" x14ac:dyDescent="0.6">
      <c r="A4396" s="38"/>
      <c r="B4396" s="39"/>
    </row>
    <row r="4397" spans="1:2" x14ac:dyDescent="0.6">
      <c r="A4397" s="38"/>
      <c r="B4397" s="39"/>
    </row>
    <row r="4398" spans="1:2" x14ac:dyDescent="0.6">
      <c r="A4398" s="38"/>
      <c r="B4398" s="39"/>
    </row>
    <row r="4399" spans="1:2" x14ac:dyDescent="0.6">
      <c r="A4399" s="38"/>
      <c r="B4399" s="39"/>
    </row>
    <row r="4400" spans="1:2" x14ac:dyDescent="0.6">
      <c r="A4400" s="38"/>
      <c r="B4400" s="39"/>
    </row>
    <row r="4401" spans="1:2" x14ac:dyDescent="0.6">
      <c r="A4401" s="38"/>
      <c r="B4401" s="39"/>
    </row>
    <row r="4402" spans="1:2" x14ac:dyDescent="0.6">
      <c r="A4402" s="38"/>
      <c r="B4402" s="39"/>
    </row>
    <row r="4403" spans="1:2" x14ac:dyDescent="0.6">
      <c r="A4403" s="38"/>
      <c r="B4403" s="39"/>
    </row>
    <row r="4404" spans="1:2" x14ac:dyDescent="0.6">
      <c r="A4404" s="38"/>
      <c r="B4404" s="39"/>
    </row>
    <row r="4405" spans="1:2" x14ac:dyDescent="0.6">
      <c r="A4405" s="38"/>
      <c r="B4405" s="39"/>
    </row>
    <row r="4406" spans="1:2" x14ac:dyDescent="0.6">
      <c r="A4406" s="38"/>
      <c r="B4406" s="39"/>
    </row>
    <row r="4407" spans="1:2" x14ac:dyDescent="0.6">
      <c r="A4407" s="38"/>
      <c r="B4407" s="39"/>
    </row>
    <row r="4408" spans="1:2" x14ac:dyDescent="0.6">
      <c r="A4408" s="38"/>
      <c r="B4408" s="39"/>
    </row>
    <row r="4409" spans="1:2" x14ac:dyDescent="0.6">
      <c r="A4409" s="38"/>
      <c r="B4409" s="39"/>
    </row>
    <row r="4410" spans="1:2" x14ac:dyDescent="0.6">
      <c r="A4410" s="38"/>
      <c r="B4410" s="39"/>
    </row>
    <row r="4411" spans="1:2" x14ac:dyDescent="0.6">
      <c r="A4411" s="38"/>
      <c r="B4411" s="39"/>
    </row>
    <row r="4412" spans="1:2" x14ac:dyDescent="0.6">
      <c r="A4412" s="38"/>
      <c r="B4412" s="39"/>
    </row>
    <row r="4413" spans="1:2" x14ac:dyDescent="0.6">
      <c r="A4413" s="38"/>
      <c r="B4413" s="39"/>
    </row>
    <row r="4414" spans="1:2" x14ac:dyDescent="0.6">
      <c r="A4414" s="38"/>
      <c r="B4414" s="39"/>
    </row>
    <row r="4415" spans="1:2" x14ac:dyDescent="0.6">
      <c r="A4415" s="38"/>
      <c r="B4415" s="39"/>
    </row>
    <row r="4416" spans="1:2" x14ac:dyDescent="0.6">
      <c r="A4416" s="38"/>
      <c r="B4416" s="39"/>
    </row>
    <row r="4417" spans="1:2" x14ac:dyDescent="0.6">
      <c r="A4417" s="38"/>
      <c r="B4417" s="39"/>
    </row>
    <row r="4418" spans="1:2" x14ac:dyDescent="0.6">
      <c r="A4418" s="38"/>
      <c r="B4418" s="39"/>
    </row>
    <row r="4419" spans="1:2" x14ac:dyDescent="0.6">
      <c r="A4419" s="38"/>
      <c r="B4419" s="39"/>
    </row>
    <row r="4420" spans="1:2" x14ac:dyDescent="0.6">
      <c r="A4420" s="38"/>
      <c r="B4420" s="39"/>
    </row>
    <row r="4421" spans="1:2" x14ac:dyDescent="0.6">
      <c r="A4421" s="38"/>
      <c r="B4421" s="39"/>
    </row>
    <row r="4422" spans="1:2" x14ac:dyDescent="0.6">
      <c r="A4422" s="38"/>
      <c r="B4422" s="39"/>
    </row>
    <row r="4423" spans="1:2" x14ac:dyDescent="0.6">
      <c r="A4423" s="38"/>
      <c r="B4423" s="39"/>
    </row>
    <row r="4424" spans="1:2" x14ac:dyDescent="0.6">
      <c r="A4424" s="38"/>
      <c r="B4424" s="39"/>
    </row>
    <row r="4425" spans="1:2" x14ac:dyDescent="0.6">
      <c r="A4425" s="38"/>
      <c r="B4425" s="39"/>
    </row>
    <row r="4426" spans="1:2" x14ac:dyDescent="0.6">
      <c r="A4426" s="38"/>
      <c r="B4426" s="39"/>
    </row>
    <row r="4427" spans="1:2" x14ac:dyDescent="0.6">
      <c r="A4427" s="38"/>
      <c r="B4427" s="39"/>
    </row>
    <row r="4428" spans="1:2" x14ac:dyDescent="0.6">
      <c r="A4428" s="38"/>
      <c r="B4428" s="39"/>
    </row>
    <row r="4429" spans="1:2" x14ac:dyDescent="0.6">
      <c r="A4429" s="38"/>
      <c r="B4429" s="39"/>
    </row>
    <row r="4430" spans="1:2" x14ac:dyDescent="0.6">
      <c r="A4430" s="38"/>
      <c r="B4430" s="39"/>
    </row>
    <row r="4431" spans="1:2" x14ac:dyDescent="0.6">
      <c r="A4431" s="38"/>
      <c r="B4431" s="39"/>
    </row>
    <row r="4432" spans="1:2" x14ac:dyDescent="0.6">
      <c r="A4432" s="38"/>
      <c r="B4432" s="39"/>
    </row>
    <row r="4433" spans="1:2" x14ac:dyDescent="0.6">
      <c r="A4433" s="38"/>
      <c r="B4433" s="39"/>
    </row>
    <row r="4434" spans="1:2" x14ac:dyDescent="0.6">
      <c r="A4434" s="38"/>
      <c r="B4434" s="39"/>
    </row>
    <row r="4435" spans="1:2" x14ac:dyDescent="0.6">
      <c r="A4435" s="38"/>
      <c r="B4435" s="39"/>
    </row>
    <row r="4436" spans="1:2" x14ac:dyDescent="0.6">
      <c r="A4436" s="38"/>
      <c r="B4436" s="39"/>
    </row>
    <row r="4437" spans="1:2" x14ac:dyDescent="0.6">
      <c r="A4437" s="38"/>
      <c r="B4437" s="39"/>
    </row>
    <row r="4438" spans="1:2" x14ac:dyDescent="0.6">
      <c r="A4438" s="38"/>
      <c r="B4438" s="39"/>
    </row>
    <row r="4439" spans="1:2" x14ac:dyDescent="0.6">
      <c r="A4439" s="38"/>
      <c r="B4439" s="39"/>
    </row>
    <row r="4440" spans="1:2" x14ac:dyDescent="0.6">
      <c r="A4440" s="38"/>
      <c r="B4440" s="39"/>
    </row>
    <row r="4441" spans="1:2" x14ac:dyDescent="0.6">
      <c r="A4441" s="38"/>
      <c r="B4441" s="39"/>
    </row>
    <row r="4442" spans="1:2" x14ac:dyDescent="0.6">
      <c r="A4442" s="38"/>
      <c r="B4442" s="39"/>
    </row>
    <row r="4443" spans="1:2" x14ac:dyDescent="0.6">
      <c r="A4443" s="38"/>
      <c r="B4443" s="39"/>
    </row>
    <row r="4444" spans="1:2" x14ac:dyDescent="0.6">
      <c r="A4444" s="38"/>
      <c r="B4444" s="39"/>
    </row>
    <row r="4445" spans="1:2" x14ac:dyDescent="0.6">
      <c r="A4445" s="38"/>
      <c r="B4445" s="39"/>
    </row>
    <row r="4446" spans="1:2" x14ac:dyDescent="0.6">
      <c r="A4446" s="38"/>
      <c r="B4446" s="39"/>
    </row>
    <row r="4447" spans="1:2" x14ac:dyDescent="0.6">
      <c r="A4447" s="38"/>
      <c r="B4447" s="39"/>
    </row>
    <row r="4448" spans="1:2" x14ac:dyDescent="0.6">
      <c r="A4448" s="38"/>
      <c r="B4448" s="39"/>
    </row>
    <row r="4449" spans="1:2" x14ac:dyDescent="0.6">
      <c r="A4449" s="38"/>
      <c r="B4449" s="39"/>
    </row>
    <row r="4450" spans="1:2" x14ac:dyDescent="0.6">
      <c r="A4450" s="38"/>
      <c r="B4450" s="39"/>
    </row>
    <row r="4451" spans="1:2" x14ac:dyDescent="0.6">
      <c r="A4451" s="38"/>
      <c r="B4451" s="39"/>
    </row>
    <row r="4452" spans="1:2" x14ac:dyDescent="0.6">
      <c r="A4452" s="38"/>
      <c r="B4452" s="39"/>
    </row>
    <row r="4453" spans="1:2" x14ac:dyDescent="0.6">
      <c r="A4453" s="38"/>
      <c r="B4453" s="39"/>
    </row>
    <row r="4454" spans="1:2" x14ac:dyDescent="0.6">
      <c r="A4454" s="38"/>
      <c r="B4454" s="39"/>
    </row>
    <row r="4455" spans="1:2" x14ac:dyDescent="0.6">
      <c r="A4455" s="38"/>
      <c r="B4455" s="39"/>
    </row>
    <row r="4456" spans="1:2" x14ac:dyDescent="0.6">
      <c r="A4456" s="38"/>
      <c r="B4456" s="39"/>
    </row>
    <row r="4457" spans="1:2" x14ac:dyDescent="0.6">
      <c r="A4457" s="38"/>
      <c r="B4457" s="39"/>
    </row>
    <row r="4458" spans="1:2" x14ac:dyDescent="0.6">
      <c r="A4458" s="38"/>
      <c r="B4458" s="39"/>
    </row>
    <row r="4459" spans="1:2" x14ac:dyDescent="0.6">
      <c r="A4459" s="38"/>
      <c r="B4459" s="39"/>
    </row>
    <row r="4460" spans="1:2" x14ac:dyDescent="0.6">
      <c r="A4460" s="38"/>
      <c r="B4460" s="39"/>
    </row>
    <row r="4461" spans="1:2" x14ac:dyDescent="0.6">
      <c r="A4461" s="38"/>
      <c r="B4461" s="39"/>
    </row>
    <row r="4462" spans="1:2" x14ac:dyDescent="0.6">
      <c r="A4462" s="38"/>
      <c r="B4462" s="39"/>
    </row>
    <row r="4463" spans="1:2" x14ac:dyDescent="0.6">
      <c r="A4463" s="38"/>
      <c r="B4463" s="39"/>
    </row>
    <row r="4464" spans="1:2" x14ac:dyDescent="0.6">
      <c r="A4464" s="38"/>
      <c r="B4464" s="39"/>
    </row>
    <row r="4465" spans="1:2" x14ac:dyDescent="0.6">
      <c r="A4465" s="38"/>
      <c r="B4465" s="39"/>
    </row>
    <row r="4466" spans="1:2" x14ac:dyDescent="0.6">
      <c r="A4466" s="38"/>
      <c r="B4466" s="39"/>
    </row>
    <row r="4467" spans="1:2" x14ac:dyDescent="0.6">
      <c r="A4467" s="38"/>
      <c r="B4467" s="39"/>
    </row>
    <row r="4468" spans="1:2" x14ac:dyDescent="0.6">
      <c r="A4468" s="38"/>
      <c r="B4468" s="39"/>
    </row>
    <row r="4469" spans="1:2" x14ac:dyDescent="0.6">
      <c r="A4469" s="38"/>
      <c r="B4469" s="39"/>
    </row>
    <row r="4470" spans="1:2" x14ac:dyDescent="0.6">
      <c r="A4470" s="38"/>
      <c r="B4470" s="39"/>
    </row>
    <row r="4471" spans="1:2" x14ac:dyDescent="0.6">
      <c r="A4471" s="38"/>
      <c r="B4471" s="39"/>
    </row>
    <row r="4472" spans="1:2" x14ac:dyDescent="0.6">
      <c r="A4472" s="38"/>
      <c r="B4472" s="39"/>
    </row>
    <row r="4473" spans="1:2" x14ac:dyDescent="0.6">
      <c r="A4473" s="38"/>
      <c r="B4473" s="39"/>
    </row>
    <row r="4474" spans="1:2" x14ac:dyDescent="0.6">
      <c r="A4474" s="38"/>
      <c r="B4474" s="39"/>
    </row>
    <row r="4475" spans="1:2" x14ac:dyDescent="0.6">
      <c r="A4475" s="38"/>
      <c r="B4475" s="39"/>
    </row>
    <row r="4476" spans="1:2" x14ac:dyDescent="0.6">
      <c r="A4476" s="38"/>
      <c r="B4476" s="39"/>
    </row>
    <row r="4477" spans="1:2" x14ac:dyDescent="0.6">
      <c r="A4477" s="38"/>
      <c r="B4477" s="39"/>
    </row>
    <row r="4478" spans="1:2" x14ac:dyDescent="0.6">
      <c r="A4478" s="38"/>
      <c r="B4478" s="39"/>
    </row>
    <row r="4479" spans="1:2" x14ac:dyDescent="0.6">
      <c r="A4479" s="38"/>
      <c r="B4479" s="39"/>
    </row>
    <row r="4480" spans="1:2" x14ac:dyDescent="0.6">
      <c r="A4480" s="38"/>
      <c r="B4480" s="39"/>
    </row>
    <row r="4481" spans="1:2" x14ac:dyDescent="0.6">
      <c r="A4481" s="38"/>
      <c r="B4481" s="39"/>
    </row>
    <row r="4482" spans="1:2" x14ac:dyDescent="0.6">
      <c r="A4482" s="38"/>
      <c r="B4482" s="39"/>
    </row>
    <row r="4483" spans="1:2" x14ac:dyDescent="0.6">
      <c r="A4483" s="38"/>
      <c r="B4483" s="39"/>
    </row>
    <row r="4484" spans="1:2" x14ac:dyDescent="0.6">
      <c r="A4484" s="38"/>
      <c r="B4484" s="39"/>
    </row>
    <row r="4485" spans="1:2" x14ac:dyDescent="0.6">
      <c r="A4485" s="38"/>
      <c r="B4485" s="39"/>
    </row>
    <row r="4486" spans="1:2" x14ac:dyDescent="0.6">
      <c r="A4486" s="38"/>
      <c r="B4486" s="39"/>
    </row>
    <row r="4487" spans="1:2" x14ac:dyDescent="0.6">
      <c r="A4487" s="38"/>
      <c r="B4487" s="39"/>
    </row>
    <row r="4488" spans="1:2" x14ac:dyDescent="0.6">
      <c r="A4488" s="38"/>
      <c r="B4488" s="39"/>
    </row>
    <row r="4489" spans="1:2" x14ac:dyDescent="0.6">
      <c r="A4489" s="38"/>
      <c r="B4489" s="39"/>
    </row>
    <row r="4490" spans="1:2" x14ac:dyDescent="0.6">
      <c r="A4490" s="38"/>
      <c r="B4490" s="39"/>
    </row>
    <row r="4491" spans="1:2" x14ac:dyDescent="0.6">
      <c r="A4491" s="38"/>
      <c r="B4491" s="39"/>
    </row>
    <row r="4492" spans="1:2" x14ac:dyDescent="0.6">
      <c r="A4492" s="38"/>
      <c r="B4492" s="39"/>
    </row>
    <row r="4493" spans="1:2" x14ac:dyDescent="0.6">
      <c r="A4493" s="38"/>
      <c r="B4493" s="39"/>
    </row>
    <row r="4494" spans="1:2" x14ac:dyDescent="0.6">
      <c r="A4494" s="38"/>
      <c r="B4494" s="39"/>
    </row>
    <row r="4495" spans="1:2" x14ac:dyDescent="0.6">
      <c r="A4495" s="38"/>
      <c r="B4495" s="39"/>
    </row>
    <row r="4496" spans="1:2" x14ac:dyDescent="0.6">
      <c r="A4496" s="38"/>
      <c r="B4496" s="39"/>
    </row>
    <row r="4497" spans="1:2" x14ac:dyDescent="0.6">
      <c r="A4497" s="38"/>
      <c r="B4497" s="39"/>
    </row>
    <row r="4498" spans="1:2" x14ac:dyDescent="0.6">
      <c r="A4498" s="38"/>
      <c r="B4498" s="39"/>
    </row>
    <row r="4499" spans="1:2" x14ac:dyDescent="0.6">
      <c r="A4499" s="38"/>
      <c r="B4499" s="39"/>
    </row>
    <row r="4500" spans="1:2" x14ac:dyDescent="0.6">
      <c r="A4500" s="38"/>
      <c r="B4500" s="39"/>
    </row>
    <row r="4501" spans="1:2" x14ac:dyDescent="0.6">
      <c r="A4501" s="38"/>
      <c r="B4501" s="39"/>
    </row>
    <row r="4502" spans="1:2" x14ac:dyDescent="0.6">
      <c r="A4502" s="38"/>
      <c r="B4502" s="39"/>
    </row>
    <row r="4503" spans="1:2" x14ac:dyDescent="0.6">
      <c r="A4503" s="38"/>
      <c r="B4503" s="39"/>
    </row>
    <row r="4504" spans="1:2" x14ac:dyDescent="0.6">
      <c r="A4504" s="38"/>
      <c r="B4504" s="39"/>
    </row>
    <row r="4505" spans="1:2" x14ac:dyDescent="0.6">
      <c r="A4505" s="38"/>
      <c r="B4505" s="39"/>
    </row>
    <row r="4506" spans="1:2" x14ac:dyDescent="0.6">
      <c r="A4506" s="38"/>
      <c r="B4506" s="39"/>
    </row>
    <row r="4507" spans="1:2" x14ac:dyDescent="0.6">
      <c r="A4507" s="38"/>
      <c r="B4507" s="39"/>
    </row>
    <row r="4508" spans="1:2" x14ac:dyDescent="0.6">
      <c r="A4508" s="38"/>
      <c r="B4508" s="39"/>
    </row>
    <row r="4509" spans="1:2" x14ac:dyDescent="0.6">
      <c r="A4509" s="38"/>
      <c r="B4509" s="39"/>
    </row>
    <row r="4510" spans="1:2" x14ac:dyDescent="0.6">
      <c r="A4510" s="38"/>
      <c r="B4510" s="39"/>
    </row>
    <row r="4511" spans="1:2" x14ac:dyDescent="0.6">
      <c r="A4511" s="38"/>
      <c r="B4511" s="39"/>
    </row>
    <row r="4512" spans="1:2" x14ac:dyDescent="0.6">
      <c r="A4512" s="38"/>
      <c r="B4512" s="39"/>
    </row>
    <row r="4513" spans="1:2" x14ac:dyDescent="0.6">
      <c r="A4513" s="38"/>
      <c r="B4513" s="39"/>
    </row>
    <row r="4514" spans="1:2" x14ac:dyDescent="0.6">
      <c r="A4514" s="38"/>
      <c r="B4514" s="39"/>
    </row>
    <row r="4515" spans="1:2" x14ac:dyDescent="0.6">
      <c r="A4515" s="38"/>
      <c r="B4515" s="39"/>
    </row>
    <row r="4516" spans="1:2" x14ac:dyDescent="0.6">
      <c r="A4516" s="38"/>
      <c r="B4516" s="39"/>
    </row>
    <row r="4517" spans="1:2" x14ac:dyDescent="0.6">
      <c r="A4517" s="38"/>
      <c r="B4517" s="39"/>
    </row>
    <row r="4518" spans="1:2" x14ac:dyDescent="0.6">
      <c r="A4518" s="38"/>
      <c r="B4518" s="39"/>
    </row>
    <row r="4519" spans="1:2" x14ac:dyDescent="0.6">
      <c r="A4519" s="38"/>
      <c r="B4519" s="39"/>
    </row>
    <row r="4520" spans="1:2" x14ac:dyDescent="0.6">
      <c r="A4520" s="38"/>
      <c r="B4520" s="39"/>
    </row>
    <row r="4521" spans="1:2" x14ac:dyDescent="0.6">
      <c r="A4521" s="38"/>
      <c r="B4521" s="39"/>
    </row>
    <row r="4522" spans="1:2" x14ac:dyDescent="0.6">
      <c r="A4522" s="38"/>
      <c r="B4522" s="39"/>
    </row>
    <row r="4523" spans="1:2" x14ac:dyDescent="0.6">
      <c r="A4523" s="38"/>
      <c r="B4523" s="39"/>
    </row>
    <row r="4524" spans="1:2" x14ac:dyDescent="0.6">
      <c r="A4524" s="38"/>
      <c r="B4524" s="39"/>
    </row>
    <row r="4525" spans="1:2" x14ac:dyDescent="0.6">
      <c r="A4525" s="38"/>
      <c r="B4525" s="39"/>
    </row>
    <row r="4526" spans="1:2" x14ac:dyDescent="0.6">
      <c r="A4526" s="38"/>
      <c r="B4526" s="39"/>
    </row>
    <row r="4527" spans="1:2" x14ac:dyDescent="0.6">
      <c r="A4527" s="38"/>
      <c r="B4527" s="39"/>
    </row>
    <row r="4528" spans="1:2" x14ac:dyDescent="0.6">
      <c r="A4528" s="38"/>
      <c r="B4528" s="39"/>
    </row>
    <row r="4529" spans="1:2" x14ac:dyDescent="0.6">
      <c r="A4529" s="38"/>
      <c r="B4529" s="39"/>
    </row>
    <row r="4530" spans="1:2" x14ac:dyDescent="0.6">
      <c r="A4530" s="38"/>
      <c r="B4530" s="39"/>
    </row>
    <row r="4531" spans="1:2" x14ac:dyDescent="0.6">
      <c r="A4531" s="38"/>
      <c r="B4531" s="39"/>
    </row>
    <row r="4532" spans="1:2" x14ac:dyDescent="0.6">
      <c r="A4532" s="38"/>
      <c r="B4532" s="39"/>
    </row>
    <row r="4533" spans="1:2" x14ac:dyDescent="0.6">
      <c r="A4533" s="38"/>
      <c r="B4533" s="39"/>
    </row>
    <row r="4534" spans="1:2" x14ac:dyDescent="0.6">
      <c r="A4534" s="38"/>
      <c r="B4534" s="39"/>
    </row>
    <row r="4535" spans="1:2" x14ac:dyDescent="0.6">
      <c r="A4535" s="38"/>
      <c r="B4535" s="39"/>
    </row>
    <row r="4536" spans="1:2" x14ac:dyDescent="0.6">
      <c r="A4536" s="38"/>
      <c r="B4536" s="39"/>
    </row>
    <row r="4537" spans="1:2" x14ac:dyDescent="0.6">
      <c r="A4537" s="38"/>
      <c r="B4537" s="39"/>
    </row>
    <row r="4538" spans="1:2" x14ac:dyDescent="0.6">
      <c r="A4538" s="38"/>
      <c r="B4538" s="39"/>
    </row>
    <row r="4539" spans="1:2" x14ac:dyDescent="0.6">
      <c r="A4539" s="38"/>
      <c r="B4539" s="39"/>
    </row>
    <row r="4540" spans="1:2" x14ac:dyDescent="0.6">
      <c r="A4540" s="38"/>
      <c r="B4540" s="39"/>
    </row>
    <row r="4541" spans="1:2" x14ac:dyDescent="0.6">
      <c r="A4541" s="38"/>
      <c r="B4541" s="39"/>
    </row>
    <row r="4542" spans="1:2" x14ac:dyDescent="0.6">
      <c r="A4542" s="38"/>
      <c r="B4542" s="39"/>
    </row>
    <row r="4543" spans="1:2" x14ac:dyDescent="0.6">
      <c r="A4543" s="38"/>
      <c r="B4543" s="39"/>
    </row>
    <row r="4544" spans="1:2" x14ac:dyDescent="0.6">
      <c r="A4544" s="38"/>
      <c r="B4544" s="39"/>
    </row>
    <row r="4545" spans="1:2" x14ac:dyDescent="0.6">
      <c r="A4545" s="38"/>
      <c r="B4545" s="39"/>
    </row>
    <row r="4546" spans="1:2" x14ac:dyDescent="0.6">
      <c r="A4546" s="38"/>
      <c r="B4546" s="39"/>
    </row>
    <row r="4547" spans="1:2" x14ac:dyDescent="0.6">
      <c r="A4547" s="38"/>
      <c r="B4547" s="39"/>
    </row>
    <row r="4548" spans="1:2" x14ac:dyDescent="0.6">
      <c r="A4548" s="38"/>
      <c r="B4548" s="39"/>
    </row>
    <row r="4549" spans="1:2" x14ac:dyDescent="0.6">
      <c r="A4549" s="38"/>
      <c r="B4549" s="39"/>
    </row>
    <row r="4550" spans="1:2" x14ac:dyDescent="0.6">
      <c r="A4550" s="38"/>
      <c r="B4550" s="39"/>
    </row>
    <row r="4551" spans="1:2" x14ac:dyDescent="0.6">
      <c r="A4551" s="38"/>
      <c r="B4551" s="39"/>
    </row>
    <row r="4552" spans="1:2" x14ac:dyDescent="0.6">
      <c r="A4552" s="38"/>
      <c r="B4552" s="39"/>
    </row>
    <row r="4553" spans="1:2" x14ac:dyDescent="0.6">
      <c r="A4553" s="38"/>
      <c r="B4553" s="39"/>
    </row>
    <row r="4554" spans="1:2" x14ac:dyDescent="0.6">
      <c r="A4554" s="38"/>
      <c r="B4554" s="39"/>
    </row>
    <row r="4555" spans="1:2" x14ac:dyDescent="0.6">
      <c r="A4555" s="38"/>
      <c r="B4555" s="39"/>
    </row>
    <row r="4556" spans="1:2" x14ac:dyDescent="0.6">
      <c r="A4556" s="38"/>
      <c r="B4556" s="39"/>
    </row>
    <row r="4557" spans="1:2" x14ac:dyDescent="0.6">
      <c r="A4557" s="38"/>
      <c r="B4557" s="39"/>
    </row>
    <row r="4558" spans="1:2" x14ac:dyDescent="0.6">
      <c r="A4558" s="38"/>
      <c r="B4558" s="39"/>
    </row>
    <row r="4559" spans="1:2" x14ac:dyDescent="0.6">
      <c r="A4559" s="38"/>
      <c r="B4559" s="39"/>
    </row>
    <row r="4560" spans="1:2" x14ac:dyDescent="0.6">
      <c r="A4560" s="38"/>
      <c r="B4560" s="39"/>
    </row>
    <row r="4561" spans="1:2" x14ac:dyDescent="0.6">
      <c r="A4561" s="38"/>
      <c r="B4561" s="39"/>
    </row>
    <row r="4562" spans="1:2" x14ac:dyDescent="0.6">
      <c r="A4562" s="38"/>
      <c r="B4562" s="39"/>
    </row>
    <row r="4563" spans="1:2" x14ac:dyDescent="0.6">
      <c r="A4563" s="38"/>
      <c r="B4563" s="39"/>
    </row>
    <row r="4564" spans="1:2" x14ac:dyDescent="0.6">
      <c r="A4564" s="38"/>
      <c r="B4564" s="39"/>
    </row>
    <row r="4565" spans="1:2" x14ac:dyDescent="0.6">
      <c r="A4565" s="38"/>
      <c r="B4565" s="39"/>
    </row>
    <row r="4566" spans="1:2" x14ac:dyDescent="0.6">
      <c r="A4566" s="38"/>
      <c r="B4566" s="39"/>
    </row>
    <row r="4567" spans="1:2" x14ac:dyDescent="0.6">
      <c r="A4567" s="38"/>
      <c r="B4567" s="39"/>
    </row>
    <row r="4568" spans="1:2" x14ac:dyDescent="0.6">
      <c r="A4568" s="38"/>
      <c r="B4568" s="39"/>
    </row>
    <row r="4569" spans="1:2" x14ac:dyDescent="0.6">
      <c r="A4569" s="38"/>
      <c r="B4569" s="39"/>
    </row>
    <row r="4570" spans="1:2" x14ac:dyDescent="0.6">
      <c r="A4570" s="38"/>
      <c r="B4570" s="39"/>
    </row>
    <row r="4571" spans="1:2" x14ac:dyDescent="0.6">
      <c r="A4571" s="38"/>
      <c r="B4571" s="39"/>
    </row>
    <row r="4572" spans="1:2" x14ac:dyDescent="0.6">
      <c r="A4572" s="38"/>
      <c r="B4572" s="39"/>
    </row>
    <row r="4573" spans="1:2" x14ac:dyDescent="0.6">
      <c r="A4573" s="38"/>
      <c r="B4573" s="39"/>
    </row>
    <row r="4574" spans="1:2" x14ac:dyDescent="0.6">
      <c r="A4574" s="38"/>
      <c r="B4574" s="39"/>
    </row>
    <row r="4575" spans="1:2" x14ac:dyDescent="0.6">
      <c r="A4575" s="38"/>
      <c r="B4575" s="39"/>
    </row>
    <row r="4576" spans="1:2" x14ac:dyDescent="0.6">
      <c r="A4576" s="38"/>
      <c r="B4576" s="39"/>
    </row>
    <row r="4577" spans="1:2" x14ac:dyDescent="0.6">
      <c r="A4577" s="38"/>
      <c r="B4577" s="39"/>
    </row>
    <row r="4578" spans="1:2" x14ac:dyDescent="0.6">
      <c r="A4578" s="38"/>
      <c r="B4578" s="39"/>
    </row>
    <row r="4579" spans="1:2" x14ac:dyDescent="0.6">
      <c r="A4579" s="38"/>
      <c r="B4579" s="39"/>
    </row>
    <row r="4580" spans="1:2" x14ac:dyDescent="0.6">
      <c r="A4580" s="38"/>
      <c r="B4580" s="39"/>
    </row>
    <row r="4581" spans="1:2" x14ac:dyDescent="0.6">
      <c r="A4581" s="38"/>
      <c r="B4581" s="39"/>
    </row>
    <row r="4582" spans="1:2" x14ac:dyDescent="0.6">
      <c r="A4582" s="38"/>
      <c r="B4582" s="39"/>
    </row>
    <row r="4583" spans="1:2" x14ac:dyDescent="0.6">
      <c r="A4583" s="38"/>
      <c r="B4583" s="39"/>
    </row>
    <row r="4584" spans="1:2" x14ac:dyDescent="0.6">
      <c r="A4584" s="38"/>
      <c r="B4584" s="39"/>
    </row>
    <row r="4585" spans="1:2" x14ac:dyDescent="0.6">
      <c r="A4585" s="38"/>
      <c r="B4585" s="39"/>
    </row>
    <row r="4586" spans="1:2" x14ac:dyDescent="0.6">
      <c r="A4586" s="38"/>
      <c r="B4586" s="39"/>
    </row>
    <row r="4587" spans="1:2" x14ac:dyDescent="0.6">
      <c r="A4587" s="38"/>
      <c r="B4587" s="39"/>
    </row>
    <row r="4588" spans="1:2" x14ac:dyDescent="0.6">
      <c r="A4588" s="38"/>
      <c r="B4588" s="39"/>
    </row>
    <row r="4589" spans="1:2" x14ac:dyDescent="0.6">
      <c r="A4589" s="38"/>
      <c r="B4589" s="39"/>
    </row>
    <row r="4590" spans="1:2" x14ac:dyDescent="0.6">
      <c r="A4590" s="38"/>
      <c r="B4590" s="39"/>
    </row>
    <row r="4591" spans="1:2" x14ac:dyDescent="0.6">
      <c r="A4591" s="38"/>
      <c r="B4591" s="39"/>
    </row>
    <row r="4592" spans="1:2" x14ac:dyDescent="0.6">
      <c r="A4592" s="38"/>
      <c r="B4592" s="39"/>
    </row>
    <row r="4593" spans="1:2" x14ac:dyDescent="0.6">
      <c r="A4593" s="38"/>
      <c r="B4593" s="39"/>
    </row>
    <row r="4594" spans="1:2" x14ac:dyDescent="0.6">
      <c r="A4594" s="38"/>
      <c r="B4594" s="39"/>
    </row>
    <row r="4595" spans="1:2" x14ac:dyDescent="0.6">
      <c r="A4595" s="38"/>
      <c r="B4595" s="39"/>
    </row>
    <row r="4596" spans="1:2" x14ac:dyDescent="0.6">
      <c r="A4596" s="38"/>
      <c r="B4596" s="39"/>
    </row>
    <row r="4597" spans="1:2" x14ac:dyDescent="0.6">
      <c r="A4597" s="38"/>
      <c r="B4597" s="39"/>
    </row>
    <row r="4598" spans="1:2" x14ac:dyDescent="0.6">
      <c r="A4598" s="38"/>
      <c r="B4598" s="39"/>
    </row>
    <row r="4599" spans="1:2" x14ac:dyDescent="0.6">
      <c r="A4599" s="38"/>
      <c r="B4599" s="39"/>
    </row>
    <row r="4600" spans="1:2" x14ac:dyDescent="0.6">
      <c r="A4600" s="38"/>
      <c r="B4600" s="39"/>
    </row>
    <row r="4601" spans="1:2" x14ac:dyDescent="0.6">
      <c r="A4601" s="38"/>
      <c r="B4601" s="39"/>
    </row>
    <row r="4602" spans="1:2" x14ac:dyDescent="0.6">
      <c r="A4602" s="38"/>
      <c r="B4602" s="39"/>
    </row>
    <row r="4603" spans="1:2" x14ac:dyDescent="0.6">
      <c r="A4603" s="38"/>
      <c r="B4603" s="39"/>
    </row>
    <row r="4604" spans="1:2" x14ac:dyDescent="0.6">
      <c r="A4604" s="38"/>
      <c r="B4604" s="39"/>
    </row>
    <row r="4605" spans="1:2" x14ac:dyDescent="0.6">
      <c r="A4605" s="38"/>
      <c r="B4605" s="39"/>
    </row>
    <row r="4606" spans="1:2" x14ac:dyDescent="0.6">
      <c r="A4606" s="38"/>
      <c r="B4606" s="39"/>
    </row>
    <row r="4607" spans="1:2" x14ac:dyDescent="0.6">
      <c r="A4607" s="38"/>
      <c r="B4607" s="39"/>
    </row>
    <row r="4608" spans="1:2" x14ac:dyDescent="0.6">
      <c r="A4608" s="38"/>
      <c r="B4608" s="39"/>
    </row>
    <row r="4609" spans="1:2" x14ac:dyDescent="0.6">
      <c r="A4609" s="38"/>
      <c r="B4609" s="39"/>
    </row>
    <row r="4610" spans="1:2" x14ac:dyDescent="0.6">
      <c r="A4610" s="38"/>
      <c r="B4610" s="39"/>
    </row>
    <row r="4611" spans="1:2" x14ac:dyDescent="0.6">
      <c r="A4611" s="38"/>
      <c r="B4611" s="39"/>
    </row>
    <row r="4612" spans="1:2" x14ac:dyDescent="0.6">
      <c r="A4612" s="38"/>
      <c r="B4612" s="39"/>
    </row>
    <row r="4613" spans="1:2" x14ac:dyDescent="0.6">
      <c r="A4613" s="38"/>
      <c r="B4613" s="39"/>
    </row>
    <row r="4614" spans="1:2" x14ac:dyDescent="0.6">
      <c r="A4614" s="38"/>
      <c r="B4614" s="39"/>
    </row>
    <row r="4615" spans="1:2" x14ac:dyDescent="0.6">
      <c r="A4615" s="38"/>
      <c r="B4615" s="39"/>
    </row>
    <row r="4616" spans="1:2" x14ac:dyDescent="0.6">
      <c r="A4616" s="38"/>
      <c r="B4616" s="39"/>
    </row>
    <row r="4617" spans="1:2" x14ac:dyDescent="0.6">
      <c r="A4617" s="38"/>
      <c r="B4617" s="39"/>
    </row>
    <row r="4618" spans="1:2" x14ac:dyDescent="0.6">
      <c r="A4618" s="38"/>
      <c r="B4618" s="39"/>
    </row>
    <row r="4619" spans="1:2" x14ac:dyDescent="0.6">
      <c r="A4619" s="38"/>
      <c r="B4619" s="39"/>
    </row>
    <row r="4620" spans="1:2" x14ac:dyDescent="0.6">
      <c r="A4620" s="38"/>
      <c r="B4620" s="39"/>
    </row>
    <row r="4621" spans="1:2" x14ac:dyDescent="0.6">
      <c r="A4621" s="38"/>
      <c r="B4621" s="39"/>
    </row>
    <row r="4622" spans="1:2" x14ac:dyDescent="0.6">
      <c r="A4622" s="38"/>
      <c r="B4622" s="39"/>
    </row>
    <row r="4623" spans="1:2" x14ac:dyDescent="0.6">
      <c r="A4623" s="38"/>
      <c r="B4623" s="39"/>
    </row>
    <row r="4624" spans="1:2" x14ac:dyDescent="0.6">
      <c r="A4624" s="38"/>
      <c r="B4624" s="39"/>
    </row>
    <row r="4625" spans="1:2" x14ac:dyDescent="0.6">
      <c r="A4625" s="38"/>
      <c r="B4625" s="39"/>
    </row>
    <row r="4626" spans="1:2" x14ac:dyDescent="0.6">
      <c r="A4626" s="38"/>
      <c r="B4626" s="39"/>
    </row>
    <row r="4627" spans="1:2" x14ac:dyDescent="0.6">
      <c r="A4627" s="38"/>
      <c r="B4627" s="39"/>
    </row>
    <row r="4628" spans="1:2" x14ac:dyDescent="0.6">
      <c r="A4628" s="38"/>
      <c r="B4628" s="39"/>
    </row>
    <row r="4629" spans="1:2" x14ac:dyDescent="0.6">
      <c r="A4629" s="38"/>
      <c r="B4629" s="39"/>
    </row>
    <row r="4630" spans="1:2" x14ac:dyDescent="0.6">
      <c r="A4630" s="38"/>
      <c r="B4630" s="39"/>
    </row>
    <row r="4631" spans="1:2" x14ac:dyDescent="0.6">
      <c r="A4631" s="38"/>
      <c r="B4631" s="39"/>
    </row>
    <row r="4632" spans="1:2" x14ac:dyDescent="0.6">
      <c r="A4632" s="38"/>
      <c r="B4632" s="39"/>
    </row>
    <row r="4633" spans="1:2" x14ac:dyDescent="0.6">
      <c r="A4633" s="38"/>
      <c r="B4633" s="39"/>
    </row>
    <row r="4634" spans="1:2" x14ac:dyDescent="0.6">
      <c r="A4634" s="38"/>
      <c r="B4634" s="39"/>
    </row>
    <row r="4635" spans="1:2" x14ac:dyDescent="0.6">
      <c r="A4635" s="38"/>
      <c r="B4635" s="39"/>
    </row>
    <row r="4636" spans="1:2" x14ac:dyDescent="0.6">
      <c r="A4636" s="38"/>
      <c r="B4636" s="39"/>
    </row>
    <row r="4637" spans="1:2" x14ac:dyDescent="0.6">
      <c r="A4637" s="38"/>
      <c r="B4637" s="39"/>
    </row>
    <row r="4638" spans="1:2" x14ac:dyDescent="0.6">
      <c r="A4638" s="38"/>
      <c r="B4638" s="39"/>
    </row>
    <row r="4639" spans="1:2" x14ac:dyDescent="0.6">
      <c r="A4639" s="38"/>
      <c r="B4639" s="39"/>
    </row>
    <row r="4640" spans="1:2" x14ac:dyDescent="0.6">
      <c r="A4640" s="38"/>
      <c r="B4640" s="39"/>
    </row>
    <row r="4641" spans="1:2" x14ac:dyDescent="0.6">
      <c r="A4641" s="38"/>
      <c r="B4641" s="39"/>
    </row>
    <row r="4642" spans="1:2" x14ac:dyDescent="0.6">
      <c r="A4642" s="38"/>
      <c r="B4642" s="39"/>
    </row>
    <row r="4643" spans="1:2" x14ac:dyDescent="0.6">
      <c r="A4643" s="38"/>
      <c r="B4643" s="39"/>
    </row>
    <row r="4644" spans="1:2" x14ac:dyDescent="0.6">
      <c r="A4644" s="38"/>
      <c r="B4644" s="39"/>
    </row>
    <row r="4645" spans="1:2" x14ac:dyDescent="0.6">
      <c r="A4645" s="38"/>
      <c r="B4645" s="39"/>
    </row>
    <row r="4646" spans="1:2" x14ac:dyDescent="0.6">
      <c r="A4646" s="38"/>
      <c r="B4646" s="39"/>
    </row>
    <row r="4647" spans="1:2" x14ac:dyDescent="0.6">
      <c r="A4647" s="38"/>
      <c r="B4647" s="39"/>
    </row>
    <row r="4648" spans="1:2" x14ac:dyDescent="0.6">
      <c r="A4648" s="38"/>
      <c r="B4648" s="39"/>
    </row>
    <row r="4649" spans="1:2" x14ac:dyDescent="0.6">
      <c r="A4649" s="38"/>
      <c r="B4649" s="39"/>
    </row>
    <row r="4650" spans="1:2" x14ac:dyDescent="0.6">
      <c r="A4650" s="38"/>
      <c r="B4650" s="39"/>
    </row>
    <row r="4651" spans="1:2" x14ac:dyDescent="0.6">
      <c r="A4651" s="38"/>
      <c r="B4651" s="39"/>
    </row>
    <row r="4652" spans="1:2" x14ac:dyDescent="0.6">
      <c r="A4652" s="38"/>
      <c r="B4652" s="39"/>
    </row>
    <row r="4653" spans="1:2" x14ac:dyDescent="0.6">
      <c r="A4653" s="38"/>
      <c r="B4653" s="39"/>
    </row>
    <row r="4654" spans="1:2" x14ac:dyDescent="0.6">
      <c r="A4654" s="38"/>
      <c r="B4654" s="39"/>
    </row>
    <row r="4655" spans="1:2" x14ac:dyDescent="0.6">
      <c r="A4655" s="38"/>
      <c r="B4655" s="39"/>
    </row>
    <row r="4656" spans="1:2" x14ac:dyDescent="0.6">
      <c r="A4656" s="38"/>
      <c r="B4656" s="39"/>
    </row>
    <row r="4657" spans="1:2" x14ac:dyDescent="0.6">
      <c r="A4657" s="38"/>
      <c r="B4657" s="39"/>
    </row>
    <row r="4658" spans="1:2" x14ac:dyDescent="0.6">
      <c r="A4658" s="38"/>
      <c r="B4658" s="39"/>
    </row>
    <row r="4659" spans="1:2" x14ac:dyDescent="0.6">
      <c r="A4659" s="38"/>
      <c r="B4659" s="39"/>
    </row>
    <row r="4660" spans="1:2" x14ac:dyDescent="0.6">
      <c r="A4660" s="38"/>
      <c r="B4660" s="39"/>
    </row>
    <row r="4661" spans="1:2" x14ac:dyDescent="0.6">
      <c r="A4661" s="38"/>
      <c r="B4661" s="39"/>
    </row>
    <row r="4662" spans="1:2" x14ac:dyDescent="0.6">
      <c r="A4662" s="38"/>
      <c r="B4662" s="39"/>
    </row>
    <row r="4663" spans="1:2" x14ac:dyDescent="0.6">
      <c r="A4663" s="38"/>
      <c r="B4663" s="39"/>
    </row>
    <row r="4664" spans="1:2" x14ac:dyDescent="0.6">
      <c r="A4664" s="38"/>
      <c r="B4664" s="39"/>
    </row>
    <row r="4665" spans="1:2" x14ac:dyDescent="0.6">
      <c r="A4665" s="38"/>
      <c r="B4665" s="39"/>
    </row>
    <row r="4666" spans="1:2" x14ac:dyDescent="0.6">
      <c r="A4666" s="38"/>
      <c r="B4666" s="39"/>
    </row>
    <row r="4667" spans="1:2" x14ac:dyDescent="0.6">
      <c r="A4667" s="38"/>
      <c r="B4667" s="39"/>
    </row>
    <row r="4668" spans="1:2" x14ac:dyDescent="0.6">
      <c r="A4668" s="38"/>
      <c r="B4668" s="39"/>
    </row>
    <row r="4669" spans="1:2" x14ac:dyDescent="0.6">
      <c r="A4669" s="38"/>
      <c r="B4669" s="39"/>
    </row>
    <row r="4670" spans="1:2" x14ac:dyDescent="0.6">
      <c r="A4670" s="38"/>
      <c r="B4670" s="39"/>
    </row>
    <row r="4671" spans="1:2" x14ac:dyDescent="0.6">
      <c r="A4671" s="38"/>
      <c r="B4671" s="39"/>
    </row>
    <row r="4672" spans="1:2" x14ac:dyDescent="0.6">
      <c r="A4672" s="38"/>
      <c r="B4672" s="39"/>
    </row>
    <row r="4673" spans="1:2" x14ac:dyDescent="0.6">
      <c r="A4673" s="38"/>
      <c r="B4673" s="39"/>
    </row>
    <row r="4674" spans="1:2" x14ac:dyDescent="0.6">
      <c r="A4674" s="38"/>
      <c r="B4674" s="39"/>
    </row>
    <row r="4675" spans="1:2" x14ac:dyDescent="0.6">
      <c r="A4675" s="38"/>
      <c r="B4675" s="39"/>
    </row>
    <row r="4676" spans="1:2" x14ac:dyDescent="0.6">
      <c r="A4676" s="38"/>
      <c r="B4676" s="39"/>
    </row>
    <row r="4677" spans="1:2" x14ac:dyDescent="0.6">
      <c r="A4677" s="38"/>
      <c r="B4677" s="39"/>
    </row>
    <row r="4678" spans="1:2" x14ac:dyDescent="0.6">
      <c r="A4678" s="38"/>
      <c r="B4678" s="39"/>
    </row>
    <row r="4679" spans="1:2" x14ac:dyDescent="0.6">
      <c r="A4679" s="38"/>
      <c r="B4679" s="39"/>
    </row>
    <row r="4680" spans="1:2" x14ac:dyDescent="0.6">
      <c r="A4680" s="38"/>
      <c r="B4680" s="39"/>
    </row>
    <row r="4681" spans="1:2" x14ac:dyDescent="0.6">
      <c r="A4681" s="38"/>
      <c r="B4681" s="39"/>
    </row>
    <row r="4682" spans="1:2" x14ac:dyDescent="0.6">
      <c r="A4682" s="38"/>
      <c r="B4682" s="39"/>
    </row>
    <row r="4683" spans="1:2" x14ac:dyDescent="0.6">
      <c r="A4683" s="38"/>
      <c r="B4683" s="39"/>
    </row>
    <row r="4684" spans="1:2" x14ac:dyDescent="0.6">
      <c r="A4684" s="38"/>
      <c r="B4684" s="39"/>
    </row>
    <row r="4685" spans="1:2" x14ac:dyDescent="0.6">
      <c r="A4685" s="38"/>
      <c r="B4685" s="39"/>
    </row>
    <row r="4686" spans="1:2" x14ac:dyDescent="0.6">
      <c r="A4686" s="38"/>
      <c r="B4686" s="39"/>
    </row>
    <row r="4687" spans="1:2" x14ac:dyDescent="0.6">
      <c r="A4687" s="38"/>
      <c r="B4687" s="39"/>
    </row>
    <row r="4688" spans="1:2" x14ac:dyDescent="0.6">
      <c r="A4688" s="38"/>
      <c r="B4688" s="39"/>
    </row>
    <row r="4689" spans="1:2" x14ac:dyDescent="0.6">
      <c r="A4689" s="38"/>
      <c r="B4689" s="39"/>
    </row>
    <row r="4690" spans="1:2" x14ac:dyDescent="0.6">
      <c r="A4690" s="38"/>
      <c r="B4690" s="39"/>
    </row>
    <row r="4691" spans="1:2" x14ac:dyDescent="0.6">
      <c r="A4691" s="38"/>
      <c r="B4691" s="39"/>
    </row>
    <row r="4692" spans="1:2" x14ac:dyDescent="0.6">
      <c r="A4692" s="38"/>
      <c r="B4692" s="39"/>
    </row>
    <row r="4693" spans="1:2" x14ac:dyDescent="0.6">
      <c r="A4693" s="38"/>
      <c r="B4693" s="39"/>
    </row>
    <row r="4694" spans="1:2" x14ac:dyDescent="0.6">
      <c r="A4694" s="38"/>
      <c r="B4694" s="39"/>
    </row>
    <row r="4695" spans="1:2" x14ac:dyDescent="0.6">
      <c r="A4695" s="38"/>
      <c r="B4695" s="39"/>
    </row>
    <row r="4696" spans="1:2" x14ac:dyDescent="0.6">
      <c r="A4696" s="38"/>
      <c r="B4696" s="39"/>
    </row>
    <row r="4697" spans="1:2" x14ac:dyDescent="0.6">
      <c r="A4697" s="38"/>
      <c r="B4697" s="39"/>
    </row>
    <row r="4698" spans="1:2" x14ac:dyDescent="0.6">
      <c r="A4698" s="38"/>
      <c r="B4698" s="39"/>
    </row>
    <row r="4699" spans="1:2" x14ac:dyDescent="0.6">
      <c r="A4699" s="38"/>
      <c r="B4699" s="39"/>
    </row>
    <row r="4700" spans="1:2" x14ac:dyDescent="0.6">
      <c r="A4700" s="38"/>
      <c r="B4700" s="39"/>
    </row>
    <row r="4701" spans="1:2" x14ac:dyDescent="0.6">
      <c r="A4701" s="38"/>
      <c r="B4701" s="39"/>
    </row>
    <row r="4702" spans="1:2" x14ac:dyDescent="0.6">
      <c r="A4702" s="38"/>
      <c r="B4702" s="39"/>
    </row>
    <row r="4703" spans="1:2" x14ac:dyDescent="0.6">
      <c r="A4703" s="38"/>
      <c r="B4703" s="39"/>
    </row>
    <row r="4704" spans="1:2" x14ac:dyDescent="0.6">
      <c r="A4704" s="38"/>
      <c r="B4704" s="39"/>
    </row>
    <row r="4705" spans="1:2" x14ac:dyDescent="0.6">
      <c r="A4705" s="38"/>
      <c r="B4705" s="39"/>
    </row>
    <row r="4706" spans="1:2" x14ac:dyDescent="0.6">
      <c r="A4706" s="38"/>
      <c r="B4706" s="39"/>
    </row>
    <row r="4707" spans="1:2" x14ac:dyDescent="0.6">
      <c r="A4707" s="38"/>
      <c r="B4707" s="39"/>
    </row>
    <row r="4708" spans="1:2" x14ac:dyDescent="0.6">
      <c r="A4708" s="38"/>
      <c r="B4708" s="39"/>
    </row>
    <row r="4709" spans="1:2" x14ac:dyDescent="0.6">
      <c r="A4709" s="38"/>
      <c r="B4709" s="39"/>
    </row>
    <row r="4710" spans="1:2" x14ac:dyDescent="0.6">
      <c r="A4710" s="38"/>
      <c r="B4710" s="39"/>
    </row>
    <row r="4711" spans="1:2" x14ac:dyDescent="0.6">
      <c r="A4711" s="38"/>
      <c r="B4711" s="39"/>
    </row>
    <row r="4712" spans="1:2" x14ac:dyDescent="0.6">
      <c r="A4712" s="38"/>
      <c r="B4712" s="39"/>
    </row>
    <row r="4713" spans="1:2" x14ac:dyDescent="0.6">
      <c r="A4713" s="38"/>
      <c r="B4713" s="39"/>
    </row>
    <row r="4714" spans="1:2" x14ac:dyDescent="0.6">
      <c r="A4714" s="38"/>
      <c r="B4714" s="39"/>
    </row>
    <row r="4715" spans="1:2" x14ac:dyDescent="0.6">
      <c r="A4715" s="38"/>
      <c r="B4715" s="39"/>
    </row>
    <row r="4716" spans="1:2" x14ac:dyDescent="0.6">
      <c r="A4716" s="38"/>
      <c r="B4716" s="39"/>
    </row>
    <row r="4717" spans="1:2" x14ac:dyDescent="0.6">
      <c r="A4717" s="38"/>
      <c r="B4717" s="39"/>
    </row>
    <row r="4718" spans="1:2" x14ac:dyDescent="0.6">
      <c r="A4718" s="38"/>
      <c r="B4718" s="39"/>
    </row>
    <row r="4719" spans="1:2" x14ac:dyDescent="0.6">
      <c r="A4719" s="38"/>
      <c r="B4719" s="39"/>
    </row>
    <row r="4720" spans="1:2" x14ac:dyDescent="0.6">
      <c r="A4720" s="38"/>
      <c r="B4720" s="39"/>
    </row>
    <row r="4721" spans="1:2" x14ac:dyDescent="0.6">
      <c r="A4721" s="38"/>
      <c r="B4721" s="39"/>
    </row>
    <row r="4722" spans="1:2" x14ac:dyDescent="0.6">
      <c r="A4722" s="38"/>
      <c r="B4722" s="39"/>
    </row>
    <row r="4723" spans="1:2" x14ac:dyDescent="0.6">
      <c r="A4723" s="38"/>
      <c r="B4723" s="39"/>
    </row>
    <row r="4724" spans="1:2" x14ac:dyDescent="0.6">
      <c r="A4724" s="38"/>
      <c r="B4724" s="39"/>
    </row>
    <row r="4725" spans="1:2" x14ac:dyDescent="0.6">
      <c r="A4725" s="38"/>
      <c r="B4725" s="39"/>
    </row>
    <row r="4726" spans="1:2" x14ac:dyDescent="0.6">
      <c r="A4726" s="38"/>
      <c r="B4726" s="39"/>
    </row>
    <row r="4727" spans="1:2" x14ac:dyDescent="0.6">
      <c r="A4727" s="38"/>
      <c r="B4727" s="39"/>
    </row>
    <row r="4728" spans="1:2" x14ac:dyDescent="0.6">
      <c r="A4728" s="38"/>
      <c r="B4728" s="39"/>
    </row>
    <row r="4729" spans="1:2" x14ac:dyDescent="0.6">
      <c r="A4729" s="38"/>
      <c r="B4729" s="39"/>
    </row>
    <row r="4730" spans="1:2" x14ac:dyDescent="0.6">
      <c r="A4730" s="38"/>
      <c r="B4730" s="39"/>
    </row>
    <row r="4731" spans="1:2" x14ac:dyDescent="0.6">
      <c r="A4731" s="38"/>
      <c r="B4731" s="39"/>
    </row>
    <row r="4732" spans="1:2" x14ac:dyDescent="0.6">
      <c r="A4732" s="38"/>
      <c r="B4732" s="39"/>
    </row>
    <row r="4733" spans="1:2" x14ac:dyDescent="0.6">
      <c r="A4733" s="38"/>
      <c r="B4733" s="39"/>
    </row>
    <row r="4734" spans="1:2" x14ac:dyDescent="0.6">
      <c r="A4734" s="38"/>
      <c r="B4734" s="39"/>
    </row>
    <row r="4735" spans="1:2" x14ac:dyDescent="0.6">
      <c r="A4735" s="38"/>
      <c r="B4735" s="39"/>
    </row>
    <row r="4736" spans="1:2" x14ac:dyDescent="0.6">
      <c r="A4736" s="38"/>
      <c r="B4736" s="39"/>
    </row>
    <row r="4737" spans="1:2" x14ac:dyDescent="0.6">
      <c r="A4737" s="38"/>
      <c r="B4737" s="39"/>
    </row>
    <row r="4738" spans="1:2" x14ac:dyDescent="0.6">
      <c r="A4738" s="38"/>
      <c r="B4738" s="39"/>
    </row>
    <row r="4739" spans="1:2" x14ac:dyDescent="0.6">
      <c r="A4739" s="38"/>
      <c r="B4739" s="39"/>
    </row>
    <row r="4740" spans="1:2" x14ac:dyDescent="0.6">
      <c r="A4740" s="38"/>
      <c r="B4740" s="39"/>
    </row>
    <row r="4741" spans="1:2" x14ac:dyDescent="0.6">
      <c r="A4741" s="38"/>
      <c r="B4741" s="39"/>
    </row>
    <row r="4742" spans="1:2" x14ac:dyDescent="0.6">
      <c r="A4742" s="38"/>
      <c r="B4742" s="39"/>
    </row>
    <row r="4743" spans="1:2" x14ac:dyDescent="0.6">
      <c r="A4743" s="38"/>
      <c r="B4743" s="39"/>
    </row>
    <row r="4744" spans="1:2" x14ac:dyDescent="0.6">
      <c r="A4744" s="38"/>
      <c r="B4744" s="39"/>
    </row>
    <row r="4745" spans="1:2" x14ac:dyDescent="0.6">
      <c r="A4745" s="38"/>
      <c r="B4745" s="39"/>
    </row>
    <row r="4746" spans="1:2" x14ac:dyDescent="0.6">
      <c r="A4746" s="38"/>
      <c r="B4746" s="39"/>
    </row>
    <row r="4747" spans="1:2" x14ac:dyDescent="0.6">
      <c r="A4747" s="38"/>
      <c r="B4747" s="39"/>
    </row>
    <row r="4748" spans="1:2" x14ac:dyDescent="0.6">
      <c r="A4748" s="38"/>
      <c r="B4748" s="39"/>
    </row>
    <row r="4749" spans="1:2" x14ac:dyDescent="0.6">
      <c r="A4749" s="38"/>
      <c r="B4749" s="39"/>
    </row>
    <row r="4750" spans="1:2" x14ac:dyDescent="0.6">
      <c r="A4750" s="38"/>
      <c r="B4750" s="39"/>
    </row>
    <row r="4751" spans="1:2" x14ac:dyDescent="0.6">
      <c r="A4751" s="38"/>
      <c r="B4751" s="39"/>
    </row>
    <row r="4752" spans="1:2" x14ac:dyDescent="0.6">
      <c r="A4752" s="38"/>
      <c r="B4752" s="39"/>
    </row>
    <row r="4753" spans="1:2" x14ac:dyDescent="0.6">
      <c r="A4753" s="38"/>
      <c r="B4753" s="39"/>
    </row>
    <row r="4754" spans="1:2" x14ac:dyDescent="0.6">
      <c r="A4754" s="38"/>
      <c r="B4754" s="39"/>
    </row>
    <row r="4755" spans="1:2" x14ac:dyDescent="0.6">
      <c r="A4755" s="38"/>
      <c r="B4755" s="39"/>
    </row>
    <row r="4756" spans="1:2" x14ac:dyDescent="0.6">
      <c r="A4756" s="38"/>
      <c r="B4756" s="39"/>
    </row>
    <row r="4757" spans="1:2" x14ac:dyDescent="0.6">
      <c r="A4757" s="38"/>
      <c r="B4757" s="39"/>
    </row>
    <row r="4758" spans="1:2" x14ac:dyDescent="0.6">
      <c r="A4758" s="38"/>
      <c r="B4758" s="39"/>
    </row>
    <row r="4759" spans="1:2" x14ac:dyDescent="0.6">
      <c r="A4759" s="38"/>
      <c r="B4759" s="39"/>
    </row>
    <row r="4760" spans="1:2" x14ac:dyDescent="0.6">
      <c r="A4760" s="38"/>
      <c r="B4760" s="39"/>
    </row>
    <row r="4761" spans="1:2" x14ac:dyDescent="0.6">
      <c r="A4761" s="38"/>
      <c r="B4761" s="39"/>
    </row>
    <row r="4762" spans="1:2" x14ac:dyDescent="0.6">
      <c r="A4762" s="38"/>
      <c r="B4762" s="39"/>
    </row>
    <row r="4763" spans="1:2" x14ac:dyDescent="0.6">
      <c r="A4763" s="38"/>
      <c r="B4763" s="39"/>
    </row>
    <row r="4764" spans="1:2" x14ac:dyDescent="0.6">
      <c r="A4764" s="38"/>
      <c r="B4764" s="39"/>
    </row>
    <row r="4765" spans="1:2" x14ac:dyDescent="0.6">
      <c r="A4765" s="38"/>
      <c r="B4765" s="39"/>
    </row>
    <row r="4766" spans="1:2" x14ac:dyDescent="0.6">
      <c r="A4766" s="38"/>
      <c r="B4766" s="39"/>
    </row>
    <row r="4767" spans="1:2" x14ac:dyDescent="0.6">
      <c r="A4767" s="38"/>
      <c r="B4767" s="39"/>
    </row>
    <row r="4768" spans="1:2" x14ac:dyDescent="0.6">
      <c r="A4768" s="38"/>
      <c r="B4768" s="39"/>
    </row>
    <row r="4769" spans="1:2" x14ac:dyDescent="0.6">
      <c r="A4769" s="38"/>
      <c r="B4769" s="39"/>
    </row>
    <row r="4770" spans="1:2" x14ac:dyDescent="0.6">
      <c r="A4770" s="38"/>
      <c r="B4770" s="39"/>
    </row>
    <row r="4771" spans="1:2" x14ac:dyDescent="0.6">
      <c r="A4771" s="38"/>
      <c r="B4771" s="39"/>
    </row>
    <row r="4772" spans="1:2" x14ac:dyDescent="0.6">
      <c r="A4772" s="38"/>
      <c r="B4772" s="39"/>
    </row>
    <row r="4773" spans="1:2" x14ac:dyDescent="0.6">
      <c r="A4773" s="38"/>
      <c r="B4773" s="39"/>
    </row>
    <row r="4774" spans="1:2" x14ac:dyDescent="0.6">
      <c r="A4774" s="38"/>
      <c r="B4774" s="39"/>
    </row>
    <row r="4775" spans="1:2" x14ac:dyDescent="0.6">
      <c r="A4775" s="38"/>
      <c r="B4775" s="39"/>
    </row>
    <row r="4776" spans="1:2" x14ac:dyDescent="0.6">
      <c r="A4776" s="38"/>
      <c r="B4776" s="39"/>
    </row>
    <row r="4777" spans="1:2" x14ac:dyDescent="0.6">
      <c r="A4777" s="38"/>
      <c r="B4777" s="39"/>
    </row>
    <row r="4778" spans="1:2" x14ac:dyDescent="0.6">
      <c r="A4778" s="38"/>
      <c r="B4778" s="39"/>
    </row>
    <row r="4779" spans="1:2" x14ac:dyDescent="0.6">
      <c r="A4779" s="38"/>
      <c r="B4779" s="39"/>
    </row>
    <row r="4780" spans="1:2" x14ac:dyDescent="0.6">
      <c r="A4780" s="38"/>
      <c r="B4780" s="39"/>
    </row>
    <row r="4781" spans="1:2" x14ac:dyDescent="0.6">
      <c r="A4781" s="38"/>
      <c r="B4781" s="39"/>
    </row>
    <row r="4782" spans="1:2" x14ac:dyDescent="0.6">
      <c r="A4782" s="38"/>
      <c r="B4782" s="39"/>
    </row>
    <row r="4783" spans="1:2" x14ac:dyDescent="0.6">
      <c r="A4783" s="38"/>
      <c r="B4783" s="39"/>
    </row>
    <row r="4784" spans="1:2" x14ac:dyDescent="0.6">
      <c r="A4784" s="38"/>
      <c r="B4784" s="39"/>
    </row>
    <row r="4785" spans="1:2" x14ac:dyDescent="0.6">
      <c r="A4785" s="38"/>
      <c r="B4785" s="39"/>
    </row>
    <row r="4786" spans="1:2" x14ac:dyDescent="0.6">
      <c r="A4786" s="38"/>
      <c r="B4786" s="39"/>
    </row>
    <row r="4787" spans="1:2" x14ac:dyDescent="0.6">
      <c r="A4787" s="38"/>
      <c r="B4787" s="39"/>
    </row>
    <row r="4788" spans="1:2" x14ac:dyDescent="0.6">
      <c r="A4788" s="38"/>
      <c r="B4788" s="39"/>
    </row>
    <row r="4789" spans="1:2" x14ac:dyDescent="0.6">
      <c r="A4789" s="38"/>
      <c r="B4789" s="39"/>
    </row>
    <row r="4790" spans="1:2" x14ac:dyDescent="0.6">
      <c r="A4790" s="38"/>
      <c r="B4790" s="39"/>
    </row>
    <row r="4791" spans="1:2" x14ac:dyDescent="0.6">
      <c r="A4791" s="38"/>
      <c r="B4791" s="39"/>
    </row>
    <row r="4792" spans="1:2" x14ac:dyDescent="0.6">
      <c r="A4792" s="38"/>
      <c r="B4792" s="39"/>
    </row>
    <row r="4793" spans="1:2" x14ac:dyDescent="0.6">
      <c r="A4793" s="38"/>
      <c r="B4793" s="39"/>
    </row>
    <row r="4794" spans="1:2" x14ac:dyDescent="0.6">
      <c r="A4794" s="38"/>
      <c r="B4794" s="39"/>
    </row>
    <row r="4795" spans="1:2" x14ac:dyDescent="0.6">
      <c r="A4795" s="38"/>
      <c r="B4795" s="39"/>
    </row>
    <row r="4796" spans="1:2" x14ac:dyDescent="0.6">
      <c r="A4796" s="38"/>
      <c r="B4796" s="39"/>
    </row>
    <row r="4797" spans="1:2" x14ac:dyDescent="0.6">
      <c r="A4797" s="38"/>
      <c r="B4797" s="39"/>
    </row>
    <row r="4798" spans="1:2" x14ac:dyDescent="0.6">
      <c r="A4798" s="38"/>
      <c r="B4798" s="39"/>
    </row>
    <row r="4799" spans="1:2" x14ac:dyDescent="0.6">
      <c r="A4799" s="38"/>
      <c r="B4799" s="39"/>
    </row>
    <row r="4800" spans="1:2" x14ac:dyDescent="0.6">
      <c r="A4800" s="38"/>
      <c r="B4800" s="39"/>
    </row>
    <row r="4801" spans="1:2" x14ac:dyDescent="0.6">
      <c r="A4801" s="38"/>
      <c r="B4801" s="39"/>
    </row>
    <row r="4802" spans="1:2" x14ac:dyDescent="0.6">
      <c r="A4802" s="38"/>
      <c r="B4802" s="39"/>
    </row>
    <row r="4803" spans="1:2" x14ac:dyDescent="0.6">
      <c r="A4803" s="38"/>
      <c r="B4803" s="39"/>
    </row>
    <row r="4804" spans="1:2" x14ac:dyDescent="0.6">
      <c r="A4804" s="38"/>
      <c r="B4804" s="39"/>
    </row>
    <row r="4805" spans="1:2" x14ac:dyDescent="0.6">
      <c r="A4805" s="38"/>
      <c r="B4805" s="39"/>
    </row>
    <row r="4806" spans="1:2" x14ac:dyDescent="0.6">
      <c r="A4806" s="38"/>
      <c r="B4806" s="39"/>
    </row>
    <row r="4807" spans="1:2" x14ac:dyDescent="0.6">
      <c r="A4807" s="38"/>
      <c r="B4807" s="39"/>
    </row>
    <row r="4808" spans="1:2" x14ac:dyDescent="0.6">
      <c r="A4808" s="38"/>
      <c r="B4808" s="39"/>
    </row>
    <row r="4809" spans="1:2" x14ac:dyDescent="0.6">
      <c r="A4809" s="38"/>
      <c r="B4809" s="39"/>
    </row>
    <row r="4810" spans="1:2" x14ac:dyDescent="0.6">
      <c r="A4810" s="38"/>
      <c r="B4810" s="39"/>
    </row>
    <row r="4811" spans="1:2" x14ac:dyDescent="0.6">
      <c r="A4811" s="38"/>
      <c r="B4811" s="39"/>
    </row>
    <row r="4812" spans="1:2" x14ac:dyDescent="0.6">
      <c r="A4812" s="38"/>
      <c r="B4812" s="39"/>
    </row>
    <row r="4813" spans="1:2" x14ac:dyDescent="0.6">
      <c r="A4813" s="38"/>
      <c r="B4813" s="39"/>
    </row>
    <row r="4814" spans="1:2" x14ac:dyDescent="0.6">
      <c r="A4814" s="38"/>
      <c r="B4814" s="39"/>
    </row>
    <row r="4815" spans="1:2" x14ac:dyDescent="0.6">
      <c r="A4815" s="38"/>
      <c r="B4815" s="39"/>
    </row>
    <row r="4816" spans="1:2" x14ac:dyDescent="0.6">
      <c r="A4816" s="38"/>
      <c r="B4816" s="39"/>
    </row>
    <row r="4817" spans="1:2" x14ac:dyDescent="0.6">
      <c r="A4817" s="38"/>
      <c r="B4817" s="39"/>
    </row>
    <row r="4818" spans="1:2" x14ac:dyDescent="0.6">
      <c r="A4818" s="38"/>
      <c r="B4818" s="39"/>
    </row>
    <row r="4819" spans="1:2" x14ac:dyDescent="0.6">
      <c r="A4819" s="38"/>
      <c r="B4819" s="39"/>
    </row>
    <row r="4820" spans="1:2" x14ac:dyDescent="0.6">
      <c r="A4820" s="38"/>
      <c r="B4820" s="39"/>
    </row>
    <row r="4821" spans="1:2" x14ac:dyDescent="0.6">
      <c r="A4821" s="38"/>
      <c r="B4821" s="39"/>
    </row>
    <row r="4822" spans="1:2" x14ac:dyDescent="0.6">
      <c r="A4822" s="38"/>
      <c r="B4822" s="39"/>
    </row>
    <row r="4823" spans="1:2" x14ac:dyDescent="0.6">
      <c r="A4823" s="38"/>
      <c r="B4823" s="39"/>
    </row>
    <row r="4824" spans="1:2" x14ac:dyDescent="0.6">
      <c r="A4824" s="38"/>
      <c r="B4824" s="39"/>
    </row>
    <row r="4825" spans="1:2" x14ac:dyDescent="0.6">
      <c r="A4825" s="38"/>
      <c r="B4825" s="39"/>
    </row>
    <row r="4826" spans="1:2" x14ac:dyDescent="0.6">
      <c r="A4826" s="38"/>
      <c r="B4826" s="39"/>
    </row>
    <row r="4827" spans="1:2" x14ac:dyDescent="0.6">
      <c r="A4827" s="38"/>
      <c r="B4827" s="39"/>
    </row>
    <row r="4828" spans="1:2" x14ac:dyDescent="0.6">
      <c r="A4828" s="38"/>
      <c r="B4828" s="39"/>
    </row>
    <row r="4829" spans="1:2" x14ac:dyDescent="0.6">
      <c r="A4829" s="38"/>
      <c r="B4829" s="39"/>
    </row>
    <row r="4830" spans="1:2" x14ac:dyDescent="0.6">
      <c r="A4830" s="38"/>
      <c r="B4830" s="39"/>
    </row>
    <row r="4831" spans="1:2" x14ac:dyDescent="0.6">
      <c r="A4831" s="38"/>
      <c r="B4831" s="39"/>
    </row>
    <row r="4832" spans="1:2" x14ac:dyDescent="0.6">
      <c r="A4832" s="38"/>
      <c r="B4832" s="39"/>
    </row>
    <row r="4833" spans="1:2" x14ac:dyDescent="0.6">
      <c r="A4833" s="38"/>
      <c r="B4833" s="39"/>
    </row>
    <row r="4834" spans="1:2" x14ac:dyDescent="0.6">
      <c r="A4834" s="38"/>
      <c r="B4834" s="39"/>
    </row>
    <row r="4835" spans="1:2" x14ac:dyDescent="0.6">
      <c r="A4835" s="38"/>
      <c r="B4835" s="39"/>
    </row>
    <row r="4836" spans="1:2" x14ac:dyDescent="0.6">
      <c r="A4836" s="38"/>
      <c r="B4836" s="39"/>
    </row>
    <row r="4837" spans="1:2" x14ac:dyDescent="0.6">
      <c r="A4837" s="38"/>
      <c r="B4837" s="39"/>
    </row>
    <row r="4838" spans="1:2" x14ac:dyDescent="0.6">
      <c r="A4838" s="38"/>
      <c r="B4838" s="39"/>
    </row>
    <row r="4839" spans="1:2" x14ac:dyDescent="0.6">
      <c r="A4839" s="38"/>
      <c r="B4839" s="39"/>
    </row>
    <row r="4840" spans="1:2" x14ac:dyDescent="0.6">
      <c r="A4840" s="38"/>
      <c r="B4840" s="39"/>
    </row>
    <row r="4841" spans="1:2" x14ac:dyDescent="0.6">
      <c r="A4841" s="38"/>
      <c r="B4841" s="39"/>
    </row>
    <row r="4842" spans="1:2" x14ac:dyDescent="0.6">
      <c r="A4842" s="38"/>
      <c r="B4842" s="39"/>
    </row>
    <row r="4843" spans="1:2" x14ac:dyDescent="0.6">
      <c r="A4843" s="38"/>
      <c r="B4843" s="39"/>
    </row>
    <row r="4844" spans="1:2" x14ac:dyDescent="0.6">
      <c r="A4844" s="38"/>
      <c r="B4844" s="39"/>
    </row>
    <row r="4845" spans="1:2" x14ac:dyDescent="0.6">
      <c r="A4845" s="38"/>
      <c r="B4845" s="39"/>
    </row>
    <row r="4846" spans="1:2" x14ac:dyDescent="0.6">
      <c r="A4846" s="38"/>
      <c r="B4846" s="39"/>
    </row>
    <row r="4847" spans="1:2" x14ac:dyDescent="0.6">
      <c r="A4847" s="38"/>
      <c r="B4847" s="39"/>
    </row>
    <row r="4848" spans="1:2" x14ac:dyDescent="0.6">
      <c r="A4848" s="38"/>
      <c r="B4848" s="39"/>
    </row>
    <row r="4849" spans="1:2" x14ac:dyDescent="0.6">
      <c r="A4849" s="38"/>
      <c r="B4849" s="39"/>
    </row>
    <row r="4850" spans="1:2" x14ac:dyDescent="0.6">
      <c r="A4850" s="38"/>
      <c r="B4850" s="39"/>
    </row>
    <row r="4851" spans="1:2" x14ac:dyDescent="0.6">
      <c r="A4851" s="38"/>
      <c r="B4851" s="39"/>
    </row>
    <row r="4852" spans="1:2" x14ac:dyDescent="0.6">
      <c r="A4852" s="38"/>
      <c r="B4852" s="39"/>
    </row>
    <row r="4853" spans="1:2" x14ac:dyDescent="0.6">
      <c r="A4853" s="38"/>
      <c r="B4853" s="39"/>
    </row>
    <row r="4854" spans="1:2" x14ac:dyDescent="0.6">
      <c r="A4854" s="38"/>
      <c r="B4854" s="39"/>
    </row>
    <row r="4855" spans="1:2" x14ac:dyDescent="0.6">
      <c r="A4855" s="38"/>
      <c r="B4855" s="39"/>
    </row>
    <row r="4856" spans="1:2" x14ac:dyDescent="0.6">
      <c r="A4856" s="38"/>
      <c r="B4856" s="39"/>
    </row>
    <row r="4857" spans="1:2" x14ac:dyDescent="0.6">
      <c r="A4857" s="38"/>
      <c r="B4857" s="39"/>
    </row>
    <row r="4858" spans="1:2" x14ac:dyDescent="0.6">
      <c r="A4858" s="38"/>
      <c r="B4858" s="39"/>
    </row>
    <row r="4859" spans="1:2" x14ac:dyDescent="0.6">
      <c r="A4859" s="38"/>
      <c r="B4859" s="39"/>
    </row>
    <row r="4860" spans="1:2" x14ac:dyDescent="0.6">
      <c r="A4860" s="38"/>
      <c r="B4860" s="39"/>
    </row>
    <row r="4861" spans="1:2" x14ac:dyDescent="0.6">
      <c r="A4861" s="38"/>
      <c r="B4861" s="39"/>
    </row>
    <row r="4862" spans="1:2" x14ac:dyDescent="0.6">
      <c r="A4862" s="38"/>
      <c r="B4862" s="39"/>
    </row>
    <row r="4863" spans="1:2" x14ac:dyDescent="0.6">
      <c r="A4863" s="38"/>
      <c r="B4863" s="39"/>
    </row>
    <row r="4864" spans="1:2" x14ac:dyDescent="0.6">
      <c r="A4864" s="38"/>
      <c r="B4864" s="39"/>
    </row>
    <row r="4865" spans="1:2" x14ac:dyDescent="0.6">
      <c r="A4865" s="38"/>
      <c r="B4865" s="39"/>
    </row>
    <row r="4866" spans="1:2" x14ac:dyDescent="0.6">
      <c r="A4866" s="38"/>
      <c r="B4866" s="39"/>
    </row>
    <row r="4867" spans="1:2" x14ac:dyDescent="0.6">
      <c r="A4867" s="38"/>
      <c r="B4867" s="39"/>
    </row>
    <row r="4868" spans="1:2" x14ac:dyDescent="0.6">
      <c r="A4868" s="38"/>
      <c r="B4868" s="39"/>
    </row>
    <row r="4869" spans="1:2" x14ac:dyDescent="0.6">
      <c r="A4869" s="38"/>
      <c r="B4869" s="39"/>
    </row>
    <row r="4870" spans="1:2" x14ac:dyDescent="0.6">
      <c r="A4870" s="38"/>
      <c r="B4870" s="39"/>
    </row>
    <row r="4871" spans="1:2" x14ac:dyDescent="0.6">
      <c r="A4871" s="38"/>
      <c r="B4871" s="39"/>
    </row>
    <row r="4872" spans="1:2" x14ac:dyDescent="0.6">
      <c r="A4872" s="38"/>
      <c r="B4872" s="39"/>
    </row>
    <row r="4873" spans="1:2" x14ac:dyDescent="0.6">
      <c r="A4873" s="38"/>
      <c r="B4873" s="39"/>
    </row>
    <row r="4874" spans="1:2" x14ac:dyDescent="0.6">
      <c r="A4874" s="38"/>
      <c r="B4874" s="39"/>
    </row>
    <row r="4875" spans="1:2" x14ac:dyDescent="0.6">
      <c r="A4875" s="38"/>
      <c r="B4875" s="39"/>
    </row>
    <row r="4876" spans="1:2" x14ac:dyDescent="0.6">
      <c r="A4876" s="38"/>
      <c r="B4876" s="39"/>
    </row>
    <row r="4877" spans="1:2" x14ac:dyDescent="0.6">
      <c r="A4877" s="38"/>
      <c r="B4877" s="39"/>
    </row>
    <row r="4878" spans="1:2" x14ac:dyDescent="0.6">
      <c r="A4878" s="38"/>
      <c r="B4878" s="39"/>
    </row>
    <row r="4879" spans="1:2" x14ac:dyDescent="0.6">
      <c r="A4879" s="38"/>
      <c r="B4879" s="39"/>
    </row>
    <row r="4880" spans="1:2" x14ac:dyDescent="0.6">
      <c r="A4880" s="38"/>
      <c r="B4880" s="39"/>
    </row>
    <row r="4881" spans="1:2" x14ac:dyDescent="0.6">
      <c r="A4881" s="38"/>
      <c r="B4881" s="39"/>
    </row>
    <row r="4882" spans="1:2" x14ac:dyDescent="0.6">
      <c r="A4882" s="38"/>
      <c r="B4882" s="39"/>
    </row>
    <row r="4883" spans="1:2" x14ac:dyDescent="0.6">
      <c r="A4883" s="38"/>
      <c r="B4883" s="39"/>
    </row>
    <row r="4884" spans="1:2" x14ac:dyDescent="0.6">
      <c r="A4884" s="38"/>
      <c r="B4884" s="39"/>
    </row>
    <row r="4885" spans="1:2" x14ac:dyDescent="0.6">
      <c r="A4885" s="38"/>
      <c r="B4885" s="39"/>
    </row>
    <row r="4886" spans="1:2" x14ac:dyDescent="0.6">
      <c r="A4886" s="38"/>
      <c r="B4886" s="39"/>
    </row>
    <row r="4887" spans="1:2" x14ac:dyDescent="0.6">
      <c r="A4887" s="38"/>
      <c r="B4887" s="39"/>
    </row>
    <row r="4888" spans="1:2" x14ac:dyDescent="0.6">
      <c r="A4888" s="38"/>
      <c r="B4888" s="39"/>
    </row>
    <row r="4889" spans="1:2" x14ac:dyDescent="0.6">
      <c r="A4889" s="38"/>
      <c r="B4889" s="39"/>
    </row>
    <row r="4890" spans="1:2" x14ac:dyDescent="0.6">
      <c r="A4890" s="38"/>
      <c r="B4890" s="39"/>
    </row>
    <row r="4891" spans="1:2" x14ac:dyDescent="0.6">
      <c r="A4891" s="38"/>
      <c r="B4891" s="39"/>
    </row>
    <row r="4892" spans="1:2" x14ac:dyDescent="0.6">
      <c r="A4892" s="38"/>
      <c r="B4892" s="39"/>
    </row>
    <row r="4893" spans="1:2" x14ac:dyDescent="0.6">
      <c r="A4893" s="38"/>
      <c r="B4893" s="39"/>
    </row>
    <row r="4894" spans="1:2" x14ac:dyDescent="0.6">
      <c r="A4894" s="38"/>
      <c r="B4894" s="39"/>
    </row>
    <row r="4895" spans="1:2" x14ac:dyDescent="0.6">
      <c r="A4895" s="38"/>
      <c r="B4895" s="39"/>
    </row>
    <row r="4896" spans="1:2" x14ac:dyDescent="0.6">
      <c r="A4896" s="38"/>
      <c r="B4896" s="39"/>
    </row>
    <row r="4897" spans="1:2" x14ac:dyDescent="0.6">
      <c r="A4897" s="38"/>
      <c r="B4897" s="39"/>
    </row>
    <row r="4898" spans="1:2" x14ac:dyDescent="0.6">
      <c r="A4898" s="38"/>
      <c r="B4898" s="39"/>
    </row>
    <row r="4899" spans="1:2" x14ac:dyDescent="0.6">
      <c r="A4899" s="38"/>
      <c r="B4899" s="39"/>
    </row>
    <row r="4900" spans="1:2" x14ac:dyDescent="0.6">
      <c r="A4900" s="38"/>
      <c r="B4900" s="39"/>
    </row>
    <row r="4901" spans="1:2" x14ac:dyDescent="0.6">
      <c r="A4901" s="38"/>
      <c r="B4901" s="39"/>
    </row>
    <row r="4902" spans="1:2" x14ac:dyDescent="0.6">
      <c r="A4902" s="38"/>
      <c r="B4902" s="39"/>
    </row>
    <row r="4903" spans="1:2" x14ac:dyDescent="0.6">
      <c r="A4903" s="38"/>
      <c r="B4903" s="39"/>
    </row>
    <row r="4904" spans="1:2" x14ac:dyDescent="0.6">
      <c r="A4904" s="38"/>
      <c r="B4904" s="39"/>
    </row>
    <row r="4905" spans="1:2" x14ac:dyDescent="0.6">
      <c r="A4905" s="38"/>
      <c r="B4905" s="39"/>
    </row>
    <row r="4906" spans="1:2" x14ac:dyDescent="0.6">
      <c r="A4906" s="38"/>
      <c r="B4906" s="39"/>
    </row>
    <row r="4907" spans="1:2" x14ac:dyDescent="0.6">
      <c r="A4907" s="38"/>
      <c r="B4907" s="39"/>
    </row>
    <row r="4908" spans="1:2" x14ac:dyDescent="0.6">
      <c r="A4908" s="38"/>
      <c r="B4908" s="39"/>
    </row>
    <row r="4909" spans="1:2" x14ac:dyDescent="0.6">
      <c r="A4909" s="38"/>
      <c r="B4909" s="39"/>
    </row>
    <row r="4910" spans="1:2" x14ac:dyDescent="0.6">
      <c r="A4910" s="38"/>
      <c r="B4910" s="39"/>
    </row>
    <row r="4911" spans="1:2" x14ac:dyDescent="0.6">
      <c r="A4911" s="38"/>
      <c r="B4911" s="39"/>
    </row>
    <row r="4912" spans="1:2" x14ac:dyDescent="0.6">
      <c r="A4912" s="38"/>
      <c r="B4912" s="39"/>
    </row>
    <row r="4913" spans="1:2" x14ac:dyDescent="0.6">
      <c r="A4913" s="38"/>
      <c r="B4913" s="39"/>
    </row>
    <row r="4914" spans="1:2" x14ac:dyDescent="0.6">
      <c r="A4914" s="38"/>
      <c r="B4914" s="39"/>
    </row>
    <row r="4915" spans="1:2" x14ac:dyDescent="0.6">
      <c r="A4915" s="38"/>
      <c r="B4915" s="39"/>
    </row>
    <row r="4916" spans="1:2" x14ac:dyDescent="0.6">
      <c r="A4916" s="38"/>
      <c r="B4916" s="39"/>
    </row>
    <row r="4917" spans="1:2" x14ac:dyDescent="0.6">
      <c r="A4917" s="38"/>
      <c r="B4917" s="39"/>
    </row>
    <row r="4918" spans="1:2" x14ac:dyDescent="0.6">
      <c r="A4918" s="38"/>
      <c r="B4918" s="39"/>
    </row>
    <row r="4919" spans="1:2" x14ac:dyDescent="0.6">
      <c r="A4919" s="38"/>
      <c r="B4919" s="39"/>
    </row>
    <row r="4920" spans="1:2" x14ac:dyDescent="0.6">
      <c r="A4920" s="38"/>
      <c r="B4920" s="39"/>
    </row>
    <row r="4921" spans="1:2" x14ac:dyDescent="0.6">
      <c r="A4921" s="38"/>
      <c r="B4921" s="39"/>
    </row>
    <row r="4922" spans="1:2" x14ac:dyDescent="0.6">
      <c r="A4922" s="38"/>
      <c r="B4922" s="39"/>
    </row>
    <row r="4923" spans="1:2" x14ac:dyDescent="0.6">
      <c r="A4923" s="38"/>
      <c r="B4923" s="39"/>
    </row>
    <row r="4924" spans="1:2" x14ac:dyDescent="0.6">
      <c r="A4924" s="38"/>
      <c r="B4924" s="39"/>
    </row>
    <row r="4925" spans="1:2" x14ac:dyDescent="0.6">
      <c r="A4925" s="38"/>
      <c r="B4925" s="39"/>
    </row>
    <row r="4926" spans="1:2" x14ac:dyDescent="0.6">
      <c r="A4926" s="38"/>
      <c r="B4926" s="39"/>
    </row>
    <row r="4927" spans="1:2" x14ac:dyDescent="0.6">
      <c r="A4927" s="38"/>
      <c r="B4927" s="39"/>
    </row>
    <row r="4928" spans="1:2" x14ac:dyDescent="0.6">
      <c r="A4928" s="38"/>
      <c r="B4928" s="39"/>
    </row>
    <row r="4929" spans="1:2" x14ac:dyDescent="0.6">
      <c r="A4929" s="38"/>
      <c r="B4929" s="39"/>
    </row>
    <row r="4930" spans="1:2" x14ac:dyDescent="0.6">
      <c r="A4930" s="38"/>
      <c r="B4930" s="39"/>
    </row>
    <row r="4931" spans="1:2" x14ac:dyDescent="0.6">
      <c r="A4931" s="38"/>
      <c r="B4931" s="39"/>
    </row>
    <row r="4932" spans="1:2" x14ac:dyDescent="0.6">
      <c r="A4932" s="38"/>
      <c r="B4932" s="39"/>
    </row>
    <row r="4933" spans="1:2" x14ac:dyDescent="0.6">
      <c r="A4933" s="38"/>
      <c r="B4933" s="39"/>
    </row>
    <row r="4934" spans="1:2" x14ac:dyDescent="0.6">
      <c r="A4934" s="38"/>
      <c r="B4934" s="39"/>
    </row>
    <row r="4935" spans="1:2" x14ac:dyDescent="0.6">
      <c r="A4935" s="38"/>
      <c r="B4935" s="39"/>
    </row>
    <row r="4936" spans="1:2" x14ac:dyDescent="0.6">
      <c r="A4936" s="38"/>
      <c r="B4936" s="39"/>
    </row>
    <row r="4937" spans="1:2" x14ac:dyDescent="0.6">
      <c r="A4937" s="38"/>
      <c r="B4937" s="39"/>
    </row>
    <row r="4938" spans="1:2" x14ac:dyDescent="0.6">
      <c r="A4938" s="38"/>
      <c r="B4938" s="39"/>
    </row>
    <row r="4939" spans="1:2" x14ac:dyDescent="0.6">
      <c r="A4939" s="38"/>
      <c r="B4939" s="39"/>
    </row>
    <row r="4940" spans="1:2" x14ac:dyDescent="0.6">
      <c r="A4940" s="38"/>
      <c r="B4940" s="39"/>
    </row>
    <row r="4941" spans="1:2" x14ac:dyDescent="0.6">
      <c r="A4941" s="38"/>
      <c r="B4941" s="39"/>
    </row>
    <row r="4942" spans="1:2" x14ac:dyDescent="0.6">
      <c r="A4942" s="38"/>
      <c r="B4942" s="39"/>
    </row>
    <row r="4943" spans="1:2" x14ac:dyDescent="0.6">
      <c r="A4943" s="38"/>
      <c r="B4943" s="39"/>
    </row>
    <row r="4944" spans="1:2" x14ac:dyDescent="0.6">
      <c r="A4944" s="38"/>
      <c r="B4944" s="39"/>
    </row>
    <row r="4945" spans="1:2" x14ac:dyDescent="0.6">
      <c r="A4945" s="38"/>
      <c r="B4945" s="39"/>
    </row>
    <row r="4946" spans="1:2" x14ac:dyDescent="0.6">
      <c r="A4946" s="38"/>
      <c r="B4946" s="39"/>
    </row>
    <row r="4947" spans="1:2" x14ac:dyDescent="0.6">
      <c r="A4947" s="38"/>
      <c r="B4947" s="39"/>
    </row>
    <row r="4948" spans="1:2" x14ac:dyDescent="0.6">
      <c r="A4948" s="38"/>
      <c r="B4948" s="39"/>
    </row>
    <row r="4949" spans="1:2" x14ac:dyDescent="0.6">
      <c r="A4949" s="38"/>
      <c r="B4949" s="39"/>
    </row>
    <row r="4950" spans="1:2" x14ac:dyDescent="0.6">
      <c r="A4950" s="38"/>
      <c r="B4950" s="39"/>
    </row>
    <row r="4951" spans="1:2" x14ac:dyDescent="0.6">
      <c r="A4951" s="38"/>
      <c r="B4951" s="39"/>
    </row>
    <row r="4952" spans="1:2" x14ac:dyDescent="0.6">
      <c r="A4952" s="38"/>
      <c r="B4952" s="39"/>
    </row>
    <row r="4953" spans="1:2" x14ac:dyDescent="0.6">
      <c r="A4953" s="38"/>
      <c r="B4953" s="39"/>
    </row>
    <row r="4954" spans="1:2" x14ac:dyDescent="0.6">
      <c r="A4954" s="38"/>
      <c r="B4954" s="39"/>
    </row>
    <row r="4955" spans="1:2" x14ac:dyDescent="0.6">
      <c r="A4955" s="38"/>
      <c r="B4955" s="39"/>
    </row>
    <row r="4956" spans="1:2" x14ac:dyDescent="0.6">
      <c r="A4956" s="38"/>
      <c r="B4956" s="39"/>
    </row>
    <row r="4957" spans="1:2" x14ac:dyDescent="0.6">
      <c r="A4957" s="38"/>
      <c r="B4957" s="39"/>
    </row>
    <row r="4958" spans="1:2" x14ac:dyDescent="0.6">
      <c r="A4958" s="38"/>
      <c r="B4958" s="39"/>
    </row>
    <row r="4959" spans="1:2" x14ac:dyDescent="0.6">
      <c r="A4959" s="38"/>
      <c r="B4959" s="39"/>
    </row>
    <row r="4960" spans="1:2" x14ac:dyDescent="0.6">
      <c r="A4960" s="38"/>
      <c r="B4960" s="39"/>
    </row>
    <row r="4961" spans="1:2" x14ac:dyDescent="0.6">
      <c r="A4961" s="38"/>
      <c r="B4961" s="39"/>
    </row>
    <row r="4962" spans="1:2" x14ac:dyDescent="0.6">
      <c r="A4962" s="38"/>
      <c r="B4962" s="39"/>
    </row>
    <row r="4963" spans="1:2" x14ac:dyDescent="0.6">
      <c r="A4963" s="38"/>
      <c r="B4963" s="39"/>
    </row>
    <row r="4964" spans="1:2" x14ac:dyDescent="0.6">
      <c r="A4964" s="38"/>
      <c r="B4964" s="39"/>
    </row>
    <row r="4965" spans="1:2" x14ac:dyDescent="0.6">
      <c r="A4965" s="38"/>
      <c r="B4965" s="39"/>
    </row>
    <row r="4966" spans="1:2" x14ac:dyDescent="0.6">
      <c r="A4966" s="38"/>
      <c r="B4966" s="39"/>
    </row>
    <row r="4967" spans="1:2" x14ac:dyDescent="0.6">
      <c r="A4967" s="38"/>
      <c r="B4967" s="39"/>
    </row>
    <row r="4968" spans="1:2" x14ac:dyDescent="0.6">
      <c r="A4968" s="38"/>
      <c r="B4968" s="39"/>
    </row>
    <row r="4969" spans="1:2" x14ac:dyDescent="0.6">
      <c r="A4969" s="38"/>
      <c r="B4969" s="39"/>
    </row>
    <row r="4970" spans="1:2" x14ac:dyDescent="0.6">
      <c r="A4970" s="38"/>
      <c r="B4970" s="39"/>
    </row>
    <row r="4971" spans="1:2" x14ac:dyDescent="0.6">
      <c r="A4971" s="38"/>
      <c r="B4971" s="39"/>
    </row>
    <row r="4972" spans="1:2" x14ac:dyDescent="0.6">
      <c r="A4972" s="38"/>
      <c r="B4972" s="39"/>
    </row>
    <row r="4973" spans="1:2" x14ac:dyDescent="0.6">
      <c r="A4973" s="38"/>
      <c r="B4973" s="39"/>
    </row>
    <row r="4974" spans="1:2" x14ac:dyDescent="0.6">
      <c r="A4974" s="38"/>
      <c r="B4974" s="39"/>
    </row>
    <row r="4975" spans="1:2" x14ac:dyDescent="0.6">
      <c r="A4975" s="38"/>
      <c r="B4975" s="39"/>
    </row>
    <row r="4976" spans="1:2" x14ac:dyDescent="0.6">
      <c r="A4976" s="38"/>
      <c r="B4976" s="39"/>
    </row>
    <row r="4977" spans="1:2" x14ac:dyDescent="0.6">
      <c r="A4977" s="38"/>
      <c r="B4977" s="39"/>
    </row>
    <row r="4978" spans="1:2" x14ac:dyDescent="0.6">
      <c r="A4978" s="38"/>
      <c r="B4978" s="39"/>
    </row>
    <row r="4979" spans="1:2" x14ac:dyDescent="0.6">
      <c r="A4979" s="38"/>
      <c r="B4979" s="39"/>
    </row>
    <row r="4980" spans="1:2" x14ac:dyDescent="0.6">
      <c r="A4980" s="38"/>
      <c r="B4980" s="39"/>
    </row>
    <row r="4981" spans="1:2" x14ac:dyDescent="0.6">
      <c r="A4981" s="38"/>
      <c r="B4981" s="39"/>
    </row>
    <row r="4982" spans="1:2" x14ac:dyDescent="0.6">
      <c r="A4982" s="38"/>
      <c r="B4982" s="39"/>
    </row>
    <row r="4983" spans="1:2" x14ac:dyDescent="0.6">
      <c r="A4983" s="38"/>
      <c r="B4983" s="39"/>
    </row>
    <row r="4984" spans="1:2" x14ac:dyDescent="0.6">
      <c r="A4984" s="38"/>
      <c r="B4984" s="39"/>
    </row>
    <row r="4985" spans="1:2" x14ac:dyDescent="0.6">
      <c r="A4985" s="38"/>
      <c r="B4985" s="39"/>
    </row>
    <row r="4986" spans="1:2" x14ac:dyDescent="0.6">
      <c r="A4986" s="38"/>
      <c r="B4986" s="39"/>
    </row>
    <row r="4987" spans="1:2" x14ac:dyDescent="0.6">
      <c r="A4987" s="38"/>
      <c r="B4987" s="39"/>
    </row>
    <row r="4988" spans="1:2" x14ac:dyDescent="0.6">
      <c r="A4988" s="38"/>
      <c r="B4988" s="39"/>
    </row>
    <row r="4989" spans="1:2" x14ac:dyDescent="0.6">
      <c r="A4989" s="38"/>
      <c r="B4989" s="39"/>
    </row>
    <row r="4990" spans="1:2" x14ac:dyDescent="0.6">
      <c r="A4990" s="38"/>
      <c r="B4990" s="39"/>
    </row>
    <row r="4991" spans="1:2" x14ac:dyDescent="0.6">
      <c r="A4991" s="38"/>
      <c r="B4991" s="39"/>
    </row>
    <row r="4992" spans="1:2" x14ac:dyDescent="0.6">
      <c r="A4992" s="38"/>
      <c r="B4992" s="39"/>
    </row>
    <row r="4993" spans="1:2" x14ac:dyDescent="0.6">
      <c r="A4993" s="38"/>
      <c r="B4993" s="39"/>
    </row>
    <row r="4994" spans="1:2" x14ac:dyDescent="0.6">
      <c r="A4994" s="38"/>
      <c r="B4994" s="39"/>
    </row>
    <row r="4995" spans="1:2" x14ac:dyDescent="0.6">
      <c r="A4995" s="38"/>
      <c r="B4995" s="39"/>
    </row>
    <row r="4996" spans="1:2" x14ac:dyDescent="0.6">
      <c r="A4996" s="38"/>
      <c r="B4996" s="39"/>
    </row>
    <row r="4997" spans="1:2" x14ac:dyDescent="0.6">
      <c r="A4997" s="38"/>
      <c r="B4997" s="39"/>
    </row>
    <row r="4998" spans="1:2" x14ac:dyDescent="0.6">
      <c r="A4998" s="38"/>
      <c r="B4998" s="39"/>
    </row>
    <row r="4999" spans="1:2" x14ac:dyDescent="0.6">
      <c r="A4999" s="38"/>
      <c r="B4999" s="39"/>
    </row>
    <row r="5000" spans="1:2" x14ac:dyDescent="0.6">
      <c r="A5000" s="38"/>
      <c r="B5000" s="39"/>
    </row>
    <row r="5001" spans="1:2" x14ac:dyDescent="0.6">
      <c r="A5001" s="38"/>
      <c r="B5001" s="39"/>
    </row>
    <row r="5002" spans="1:2" x14ac:dyDescent="0.6">
      <c r="A5002" s="38"/>
      <c r="B5002" s="39"/>
    </row>
    <row r="5003" spans="1:2" x14ac:dyDescent="0.6">
      <c r="A5003" s="38"/>
      <c r="B5003" s="39"/>
    </row>
    <row r="5004" spans="1:2" x14ac:dyDescent="0.6">
      <c r="A5004" s="38"/>
      <c r="B5004" s="39"/>
    </row>
    <row r="5005" spans="1:2" x14ac:dyDescent="0.6">
      <c r="A5005" s="38"/>
      <c r="B5005" s="39"/>
    </row>
    <row r="5006" spans="1:2" x14ac:dyDescent="0.6">
      <c r="A5006" s="38"/>
      <c r="B5006" s="39"/>
    </row>
    <row r="5007" spans="1:2" x14ac:dyDescent="0.6">
      <c r="A5007" s="38"/>
      <c r="B5007" s="39"/>
    </row>
    <row r="5008" spans="1:2" x14ac:dyDescent="0.6">
      <c r="A5008" s="38"/>
      <c r="B5008" s="39"/>
    </row>
    <row r="5009" spans="1:2" x14ac:dyDescent="0.6">
      <c r="A5009" s="38"/>
      <c r="B5009" s="39"/>
    </row>
    <row r="5010" spans="1:2" x14ac:dyDescent="0.6">
      <c r="A5010" s="38"/>
      <c r="B5010" s="39"/>
    </row>
    <row r="5011" spans="1:2" x14ac:dyDescent="0.6">
      <c r="A5011" s="38"/>
      <c r="B5011" s="39"/>
    </row>
    <row r="5012" spans="1:2" x14ac:dyDescent="0.6">
      <c r="A5012" s="38"/>
      <c r="B5012" s="39"/>
    </row>
    <row r="5013" spans="1:2" x14ac:dyDescent="0.6">
      <c r="A5013" s="38"/>
      <c r="B5013" s="39"/>
    </row>
    <row r="5014" spans="1:2" x14ac:dyDescent="0.6">
      <c r="A5014" s="38"/>
      <c r="B5014" s="39"/>
    </row>
    <row r="5015" spans="1:2" x14ac:dyDescent="0.6">
      <c r="A5015" s="38"/>
      <c r="B5015" s="39"/>
    </row>
    <row r="5016" spans="1:2" x14ac:dyDescent="0.6">
      <c r="A5016" s="38"/>
      <c r="B5016" s="39"/>
    </row>
    <row r="5017" spans="1:2" x14ac:dyDescent="0.6">
      <c r="A5017" s="38"/>
      <c r="B5017" s="39"/>
    </row>
    <row r="5018" spans="1:2" x14ac:dyDescent="0.6">
      <c r="A5018" s="38"/>
      <c r="B5018" s="39"/>
    </row>
    <row r="5019" spans="1:2" x14ac:dyDescent="0.6">
      <c r="A5019" s="38"/>
      <c r="B5019" s="39"/>
    </row>
    <row r="5020" spans="1:2" x14ac:dyDescent="0.6">
      <c r="A5020" s="38"/>
      <c r="B5020" s="39"/>
    </row>
    <row r="5021" spans="1:2" x14ac:dyDescent="0.6">
      <c r="A5021" s="38"/>
      <c r="B5021" s="39"/>
    </row>
    <row r="5022" spans="1:2" x14ac:dyDescent="0.6">
      <c r="A5022" s="38"/>
      <c r="B5022" s="39"/>
    </row>
    <row r="5023" spans="1:2" x14ac:dyDescent="0.6">
      <c r="A5023" s="38"/>
      <c r="B5023" s="39"/>
    </row>
    <row r="5024" spans="1:2" x14ac:dyDescent="0.6">
      <c r="A5024" s="38"/>
      <c r="B5024" s="39"/>
    </row>
    <row r="5025" spans="1:2" x14ac:dyDescent="0.6">
      <c r="A5025" s="38"/>
      <c r="B5025" s="39"/>
    </row>
    <row r="5026" spans="1:2" x14ac:dyDescent="0.6">
      <c r="A5026" s="38"/>
      <c r="B5026" s="39"/>
    </row>
    <row r="5027" spans="1:2" x14ac:dyDescent="0.6">
      <c r="A5027" s="38"/>
      <c r="B5027" s="39"/>
    </row>
    <row r="5028" spans="1:2" x14ac:dyDescent="0.6">
      <c r="A5028" s="38"/>
      <c r="B5028" s="39"/>
    </row>
    <row r="5029" spans="1:2" x14ac:dyDescent="0.6">
      <c r="A5029" s="38"/>
      <c r="B5029" s="39"/>
    </row>
    <row r="5030" spans="1:2" x14ac:dyDescent="0.6">
      <c r="A5030" s="38"/>
      <c r="B5030" s="39"/>
    </row>
    <row r="5031" spans="1:2" x14ac:dyDescent="0.6">
      <c r="A5031" s="38"/>
      <c r="B5031" s="39"/>
    </row>
    <row r="5032" spans="1:2" x14ac:dyDescent="0.6">
      <c r="A5032" s="38"/>
      <c r="B5032" s="39"/>
    </row>
    <row r="5033" spans="1:2" x14ac:dyDescent="0.6">
      <c r="A5033" s="38"/>
      <c r="B5033" s="39"/>
    </row>
    <row r="5034" spans="1:2" x14ac:dyDescent="0.6">
      <c r="A5034" s="38"/>
      <c r="B5034" s="39"/>
    </row>
    <row r="5035" spans="1:2" x14ac:dyDescent="0.6">
      <c r="A5035" s="38"/>
      <c r="B5035" s="39"/>
    </row>
    <row r="5036" spans="1:2" x14ac:dyDescent="0.6">
      <c r="A5036" s="38"/>
      <c r="B5036" s="39"/>
    </row>
    <row r="5037" spans="1:2" x14ac:dyDescent="0.6">
      <c r="A5037" s="38"/>
      <c r="B5037" s="39"/>
    </row>
    <row r="5038" spans="1:2" x14ac:dyDescent="0.6">
      <c r="A5038" s="38"/>
      <c r="B5038" s="39"/>
    </row>
    <row r="5039" spans="1:2" x14ac:dyDescent="0.6">
      <c r="A5039" s="38"/>
      <c r="B5039" s="39"/>
    </row>
    <row r="5040" spans="1:2" x14ac:dyDescent="0.6">
      <c r="A5040" s="38"/>
      <c r="B5040" s="39"/>
    </row>
    <row r="5041" spans="1:2" x14ac:dyDescent="0.6">
      <c r="A5041" s="38"/>
      <c r="B5041" s="39"/>
    </row>
    <row r="5042" spans="1:2" x14ac:dyDescent="0.6">
      <c r="A5042" s="38"/>
      <c r="B5042" s="39"/>
    </row>
    <row r="5043" spans="1:2" x14ac:dyDescent="0.6">
      <c r="A5043" s="38"/>
      <c r="B5043" s="39"/>
    </row>
    <row r="5044" spans="1:2" x14ac:dyDescent="0.6">
      <c r="A5044" s="38"/>
      <c r="B5044" s="39"/>
    </row>
    <row r="5045" spans="1:2" x14ac:dyDescent="0.6">
      <c r="A5045" s="38"/>
      <c r="B5045" s="39"/>
    </row>
    <row r="5046" spans="1:2" x14ac:dyDescent="0.6">
      <c r="A5046" s="38"/>
      <c r="B5046" s="39"/>
    </row>
    <row r="5047" spans="1:2" x14ac:dyDescent="0.6">
      <c r="A5047" s="38"/>
      <c r="B5047" s="39"/>
    </row>
    <row r="5048" spans="1:2" x14ac:dyDescent="0.6">
      <c r="A5048" s="38"/>
      <c r="B5048" s="39"/>
    </row>
    <row r="5049" spans="1:2" x14ac:dyDescent="0.6">
      <c r="A5049" s="38"/>
      <c r="B5049" s="39"/>
    </row>
    <row r="5050" spans="1:2" x14ac:dyDescent="0.6">
      <c r="A5050" s="38"/>
      <c r="B5050" s="39"/>
    </row>
    <row r="5051" spans="1:2" x14ac:dyDescent="0.6">
      <c r="A5051" s="38"/>
      <c r="B5051" s="39"/>
    </row>
    <row r="5052" spans="1:2" x14ac:dyDescent="0.6">
      <c r="A5052" s="38"/>
      <c r="B5052" s="39"/>
    </row>
    <row r="5053" spans="1:2" x14ac:dyDescent="0.6">
      <c r="A5053" s="38"/>
      <c r="B5053" s="39"/>
    </row>
    <row r="5054" spans="1:2" x14ac:dyDescent="0.6">
      <c r="A5054" s="38"/>
      <c r="B5054" s="39"/>
    </row>
    <row r="5055" spans="1:2" x14ac:dyDescent="0.6">
      <c r="A5055" s="38"/>
      <c r="B5055" s="39"/>
    </row>
    <row r="5056" spans="1:2" x14ac:dyDescent="0.6">
      <c r="A5056" s="38"/>
      <c r="B5056" s="39"/>
    </row>
    <row r="5057" spans="1:2" x14ac:dyDescent="0.6">
      <c r="A5057" s="38"/>
      <c r="B5057" s="39"/>
    </row>
    <row r="5058" spans="1:2" x14ac:dyDescent="0.6">
      <c r="A5058" s="38"/>
      <c r="B5058" s="39"/>
    </row>
    <row r="5059" spans="1:2" x14ac:dyDescent="0.6">
      <c r="A5059" s="38"/>
      <c r="B5059" s="39"/>
    </row>
    <row r="5060" spans="1:2" x14ac:dyDescent="0.6">
      <c r="A5060" s="38"/>
      <c r="B5060" s="39"/>
    </row>
    <row r="5061" spans="1:2" x14ac:dyDescent="0.6">
      <c r="A5061" s="38"/>
      <c r="B5061" s="39"/>
    </row>
    <row r="5062" spans="1:2" x14ac:dyDescent="0.6">
      <c r="A5062" s="38"/>
      <c r="B5062" s="39"/>
    </row>
    <row r="5063" spans="1:2" x14ac:dyDescent="0.6">
      <c r="A5063" s="38"/>
      <c r="B5063" s="39"/>
    </row>
    <row r="5064" spans="1:2" x14ac:dyDescent="0.6">
      <c r="A5064" s="38"/>
      <c r="B5064" s="39"/>
    </row>
    <row r="5065" spans="1:2" x14ac:dyDescent="0.6">
      <c r="A5065" s="38"/>
      <c r="B5065" s="39"/>
    </row>
    <row r="5066" spans="1:2" x14ac:dyDescent="0.6">
      <c r="A5066" s="38"/>
      <c r="B5066" s="39"/>
    </row>
    <row r="5067" spans="1:2" x14ac:dyDescent="0.6">
      <c r="A5067" s="38"/>
      <c r="B5067" s="39"/>
    </row>
    <row r="5068" spans="1:2" x14ac:dyDescent="0.6">
      <c r="A5068" s="38"/>
      <c r="B5068" s="39"/>
    </row>
    <row r="5069" spans="1:2" x14ac:dyDescent="0.6">
      <c r="A5069" s="38"/>
      <c r="B5069" s="39"/>
    </row>
    <row r="5070" spans="1:2" x14ac:dyDescent="0.6">
      <c r="A5070" s="38"/>
      <c r="B5070" s="39"/>
    </row>
    <row r="5071" spans="1:2" x14ac:dyDescent="0.6">
      <c r="A5071" s="38"/>
      <c r="B5071" s="39"/>
    </row>
    <row r="5072" spans="1:2" x14ac:dyDescent="0.6">
      <c r="A5072" s="38"/>
      <c r="B5072" s="39"/>
    </row>
    <row r="5073" spans="1:2" x14ac:dyDescent="0.6">
      <c r="A5073" s="38"/>
      <c r="B5073" s="39"/>
    </row>
    <row r="5074" spans="1:2" x14ac:dyDescent="0.6">
      <c r="A5074" s="38"/>
      <c r="B5074" s="39"/>
    </row>
    <row r="5075" spans="1:2" x14ac:dyDescent="0.6">
      <c r="A5075" s="38"/>
      <c r="B5075" s="39"/>
    </row>
    <row r="5076" spans="1:2" x14ac:dyDescent="0.6">
      <c r="A5076" s="38"/>
      <c r="B5076" s="39"/>
    </row>
    <row r="5077" spans="1:2" x14ac:dyDescent="0.6">
      <c r="A5077" s="38"/>
      <c r="B5077" s="39"/>
    </row>
    <row r="5078" spans="1:2" x14ac:dyDescent="0.6">
      <c r="A5078" s="38"/>
      <c r="B5078" s="39"/>
    </row>
    <row r="5079" spans="1:2" x14ac:dyDescent="0.6">
      <c r="A5079" s="38"/>
      <c r="B5079" s="39"/>
    </row>
    <row r="5080" spans="1:2" x14ac:dyDescent="0.6">
      <c r="A5080" s="38"/>
      <c r="B5080" s="39"/>
    </row>
    <row r="5081" spans="1:2" x14ac:dyDescent="0.6">
      <c r="A5081" s="38"/>
      <c r="B5081" s="39"/>
    </row>
    <row r="5082" spans="1:2" x14ac:dyDescent="0.6">
      <c r="A5082" s="38"/>
      <c r="B5082" s="39"/>
    </row>
    <row r="5083" spans="1:2" x14ac:dyDescent="0.6">
      <c r="A5083" s="38"/>
      <c r="B5083" s="39"/>
    </row>
    <row r="5084" spans="1:2" x14ac:dyDescent="0.6">
      <c r="A5084" s="38"/>
      <c r="B5084" s="39"/>
    </row>
    <row r="5085" spans="1:2" x14ac:dyDescent="0.6">
      <c r="A5085" s="38"/>
      <c r="B5085" s="39"/>
    </row>
    <row r="5086" spans="1:2" x14ac:dyDescent="0.6">
      <c r="A5086" s="38"/>
      <c r="B5086" s="39"/>
    </row>
    <row r="5087" spans="1:2" x14ac:dyDescent="0.6">
      <c r="A5087" s="38"/>
      <c r="B5087" s="39"/>
    </row>
    <row r="5088" spans="1:2" x14ac:dyDescent="0.6">
      <c r="A5088" s="38"/>
      <c r="B5088" s="39"/>
    </row>
    <row r="5089" spans="1:2" x14ac:dyDescent="0.6">
      <c r="A5089" s="38"/>
      <c r="B5089" s="39"/>
    </row>
    <row r="5090" spans="1:2" x14ac:dyDescent="0.6">
      <c r="A5090" s="38"/>
      <c r="B5090" s="39"/>
    </row>
    <row r="5091" spans="1:2" x14ac:dyDescent="0.6">
      <c r="A5091" s="38"/>
      <c r="B5091" s="39"/>
    </row>
    <row r="5092" spans="1:2" x14ac:dyDescent="0.6">
      <c r="A5092" s="38"/>
      <c r="B5092" s="39"/>
    </row>
    <row r="5093" spans="1:2" x14ac:dyDescent="0.6">
      <c r="A5093" s="38"/>
      <c r="B5093" s="39"/>
    </row>
    <row r="5094" spans="1:2" x14ac:dyDescent="0.6">
      <c r="A5094" s="38"/>
      <c r="B5094" s="39"/>
    </row>
    <row r="5095" spans="1:2" x14ac:dyDescent="0.6">
      <c r="A5095" s="38"/>
      <c r="B5095" s="39"/>
    </row>
    <row r="5096" spans="1:2" x14ac:dyDescent="0.6">
      <c r="A5096" s="38"/>
      <c r="B5096" s="39"/>
    </row>
    <row r="5097" spans="1:2" x14ac:dyDescent="0.6">
      <c r="A5097" s="38"/>
      <c r="B5097" s="39"/>
    </row>
    <row r="5098" spans="1:2" x14ac:dyDescent="0.6">
      <c r="A5098" s="38"/>
      <c r="B5098" s="39"/>
    </row>
    <row r="5099" spans="1:2" x14ac:dyDescent="0.6">
      <c r="A5099" s="38"/>
      <c r="B5099" s="39"/>
    </row>
    <row r="5100" spans="1:2" x14ac:dyDescent="0.6">
      <c r="A5100" s="38"/>
      <c r="B5100" s="39"/>
    </row>
    <row r="5101" spans="1:2" x14ac:dyDescent="0.6">
      <c r="A5101" s="38"/>
      <c r="B5101" s="39"/>
    </row>
    <row r="5102" spans="1:2" x14ac:dyDescent="0.6">
      <c r="A5102" s="38"/>
      <c r="B5102" s="39"/>
    </row>
    <row r="5103" spans="1:2" x14ac:dyDescent="0.6">
      <c r="A5103" s="38"/>
      <c r="B5103" s="39"/>
    </row>
    <row r="5104" spans="1:2" x14ac:dyDescent="0.6">
      <c r="A5104" s="38"/>
      <c r="B5104" s="39"/>
    </row>
    <row r="5105" spans="1:2" x14ac:dyDescent="0.6">
      <c r="A5105" s="38"/>
      <c r="B5105" s="39"/>
    </row>
    <row r="5106" spans="1:2" x14ac:dyDescent="0.6">
      <c r="A5106" s="38"/>
      <c r="B5106" s="39"/>
    </row>
    <row r="5107" spans="1:2" x14ac:dyDescent="0.6">
      <c r="A5107" s="38"/>
      <c r="B5107" s="39"/>
    </row>
    <row r="5108" spans="1:2" x14ac:dyDescent="0.6">
      <c r="A5108" s="38"/>
      <c r="B5108" s="39"/>
    </row>
    <row r="5109" spans="1:2" x14ac:dyDescent="0.6">
      <c r="A5109" s="38"/>
      <c r="B5109" s="39"/>
    </row>
    <row r="5110" spans="1:2" x14ac:dyDescent="0.6">
      <c r="A5110" s="38"/>
      <c r="B5110" s="39"/>
    </row>
    <row r="5111" spans="1:2" x14ac:dyDescent="0.6">
      <c r="A5111" s="38"/>
      <c r="B5111" s="39"/>
    </row>
    <row r="5112" spans="1:2" x14ac:dyDescent="0.6">
      <c r="A5112" s="38"/>
      <c r="B5112" s="39"/>
    </row>
    <row r="5113" spans="1:2" x14ac:dyDescent="0.6">
      <c r="A5113" s="38"/>
      <c r="B5113" s="39"/>
    </row>
    <row r="5114" spans="1:2" x14ac:dyDescent="0.6">
      <c r="A5114" s="38"/>
      <c r="B5114" s="39"/>
    </row>
    <row r="5115" spans="1:2" x14ac:dyDescent="0.6">
      <c r="A5115" s="38"/>
      <c r="B5115" s="39"/>
    </row>
    <row r="5116" spans="1:2" x14ac:dyDescent="0.6">
      <c r="A5116" s="38"/>
      <c r="B5116" s="39"/>
    </row>
    <row r="5117" spans="1:2" x14ac:dyDescent="0.6">
      <c r="A5117" s="38"/>
      <c r="B5117" s="39"/>
    </row>
    <row r="5118" spans="1:2" x14ac:dyDescent="0.6">
      <c r="A5118" s="38"/>
      <c r="B5118" s="39"/>
    </row>
    <row r="5119" spans="1:2" x14ac:dyDescent="0.6">
      <c r="A5119" s="38"/>
      <c r="B5119" s="39"/>
    </row>
    <row r="5120" spans="1:2" x14ac:dyDescent="0.6">
      <c r="A5120" s="38"/>
      <c r="B5120" s="39"/>
    </row>
    <row r="5121" spans="1:2" x14ac:dyDescent="0.6">
      <c r="A5121" s="38"/>
      <c r="B5121" s="39"/>
    </row>
    <row r="5122" spans="1:2" x14ac:dyDescent="0.6">
      <c r="A5122" s="38"/>
      <c r="B5122" s="39"/>
    </row>
    <row r="5123" spans="1:2" x14ac:dyDescent="0.6">
      <c r="A5123" s="38"/>
      <c r="B5123" s="39"/>
    </row>
    <row r="5124" spans="1:2" x14ac:dyDescent="0.6">
      <c r="A5124" s="38"/>
      <c r="B5124" s="39"/>
    </row>
    <row r="5125" spans="1:2" x14ac:dyDescent="0.6">
      <c r="A5125" s="38"/>
      <c r="B5125" s="39"/>
    </row>
    <row r="5126" spans="1:2" x14ac:dyDescent="0.6">
      <c r="A5126" s="38"/>
      <c r="B5126" s="39"/>
    </row>
    <row r="5127" spans="1:2" x14ac:dyDescent="0.6">
      <c r="A5127" s="38"/>
      <c r="B5127" s="39"/>
    </row>
    <row r="5128" spans="1:2" x14ac:dyDescent="0.6">
      <c r="A5128" s="38"/>
      <c r="B5128" s="39"/>
    </row>
    <row r="5129" spans="1:2" x14ac:dyDescent="0.6">
      <c r="A5129" s="38"/>
      <c r="B5129" s="39"/>
    </row>
    <row r="5130" spans="1:2" x14ac:dyDescent="0.6">
      <c r="A5130" s="38"/>
      <c r="B5130" s="39"/>
    </row>
    <row r="5131" spans="1:2" x14ac:dyDescent="0.6">
      <c r="A5131" s="38"/>
      <c r="B5131" s="39"/>
    </row>
    <row r="5132" spans="1:2" x14ac:dyDescent="0.6">
      <c r="A5132" s="38"/>
      <c r="B5132" s="39"/>
    </row>
    <row r="5133" spans="1:2" x14ac:dyDescent="0.6">
      <c r="A5133" s="38"/>
      <c r="B5133" s="39"/>
    </row>
    <row r="5134" spans="1:2" x14ac:dyDescent="0.6">
      <c r="A5134" s="38"/>
      <c r="B5134" s="39"/>
    </row>
    <row r="5135" spans="1:2" x14ac:dyDescent="0.6">
      <c r="A5135" s="38"/>
      <c r="B5135" s="39"/>
    </row>
    <row r="5136" spans="1:2" x14ac:dyDescent="0.6">
      <c r="A5136" s="38"/>
      <c r="B5136" s="39"/>
    </row>
    <row r="5137" spans="1:2" x14ac:dyDescent="0.6">
      <c r="A5137" s="38"/>
      <c r="B5137" s="39"/>
    </row>
    <row r="5138" spans="1:2" x14ac:dyDescent="0.6">
      <c r="A5138" s="38"/>
      <c r="B5138" s="39"/>
    </row>
    <row r="5139" spans="1:2" x14ac:dyDescent="0.6">
      <c r="A5139" s="38"/>
      <c r="B5139" s="39"/>
    </row>
    <row r="5140" spans="1:2" x14ac:dyDescent="0.6">
      <c r="A5140" s="38"/>
      <c r="B5140" s="39"/>
    </row>
    <row r="5141" spans="1:2" x14ac:dyDescent="0.6">
      <c r="A5141" s="38"/>
      <c r="B5141" s="39"/>
    </row>
    <row r="5142" spans="1:2" x14ac:dyDescent="0.6">
      <c r="A5142" s="38"/>
      <c r="B5142" s="39"/>
    </row>
    <row r="5143" spans="1:2" x14ac:dyDescent="0.6">
      <c r="A5143" s="38"/>
      <c r="B5143" s="39"/>
    </row>
    <row r="5144" spans="1:2" x14ac:dyDescent="0.6">
      <c r="A5144" s="38"/>
      <c r="B5144" s="39"/>
    </row>
    <row r="5145" spans="1:2" x14ac:dyDescent="0.6">
      <c r="A5145" s="38"/>
      <c r="B5145" s="39"/>
    </row>
    <row r="5146" spans="1:2" x14ac:dyDescent="0.6">
      <c r="A5146" s="38"/>
      <c r="B5146" s="39"/>
    </row>
    <row r="5147" spans="1:2" x14ac:dyDescent="0.6">
      <c r="A5147" s="38"/>
      <c r="B5147" s="39"/>
    </row>
    <row r="5148" spans="1:2" x14ac:dyDescent="0.6">
      <c r="A5148" s="38"/>
      <c r="B5148" s="39"/>
    </row>
    <row r="5149" spans="1:2" x14ac:dyDescent="0.6">
      <c r="A5149" s="38"/>
      <c r="B5149" s="39"/>
    </row>
    <row r="5150" spans="1:2" x14ac:dyDescent="0.6">
      <c r="A5150" s="38"/>
      <c r="B5150" s="39"/>
    </row>
    <row r="5151" spans="1:2" x14ac:dyDescent="0.6">
      <c r="A5151" s="38"/>
      <c r="B5151" s="39"/>
    </row>
    <row r="5152" spans="1:2" x14ac:dyDescent="0.6">
      <c r="A5152" s="38"/>
      <c r="B5152" s="39"/>
    </row>
    <row r="5153" spans="1:2" x14ac:dyDescent="0.6">
      <c r="A5153" s="38"/>
      <c r="B5153" s="39"/>
    </row>
    <row r="5154" spans="1:2" x14ac:dyDescent="0.6">
      <c r="A5154" s="38"/>
      <c r="B5154" s="39"/>
    </row>
    <row r="5155" spans="1:2" x14ac:dyDescent="0.6">
      <c r="A5155" s="38"/>
      <c r="B5155" s="39"/>
    </row>
    <row r="5156" spans="1:2" x14ac:dyDescent="0.6">
      <c r="A5156" s="38"/>
      <c r="B5156" s="39"/>
    </row>
    <row r="5157" spans="1:2" x14ac:dyDescent="0.6">
      <c r="A5157" s="38"/>
      <c r="B5157" s="39"/>
    </row>
    <row r="5158" spans="1:2" x14ac:dyDescent="0.6">
      <c r="A5158" s="38"/>
      <c r="B5158" s="39"/>
    </row>
    <row r="5159" spans="1:2" x14ac:dyDescent="0.6">
      <c r="A5159" s="38"/>
      <c r="B5159" s="39"/>
    </row>
    <row r="5160" spans="1:2" x14ac:dyDescent="0.6">
      <c r="A5160" s="38"/>
      <c r="B5160" s="39"/>
    </row>
    <row r="5161" spans="1:2" x14ac:dyDescent="0.6">
      <c r="A5161" s="38"/>
      <c r="B5161" s="39"/>
    </row>
    <row r="5162" spans="1:2" x14ac:dyDescent="0.6">
      <c r="A5162" s="38"/>
      <c r="B5162" s="39"/>
    </row>
    <row r="5163" spans="1:2" x14ac:dyDescent="0.6">
      <c r="A5163" s="38"/>
      <c r="B5163" s="39"/>
    </row>
    <row r="5164" spans="1:2" x14ac:dyDescent="0.6">
      <c r="A5164" s="38"/>
      <c r="B5164" s="39"/>
    </row>
    <row r="5165" spans="1:2" x14ac:dyDescent="0.6">
      <c r="A5165" s="38"/>
      <c r="B5165" s="39"/>
    </row>
    <row r="5166" spans="1:2" x14ac:dyDescent="0.6">
      <c r="A5166" s="38"/>
      <c r="B5166" s="39"/>
    </row>
    <row r="5167" spans="1:2" x14ac:dyDescent="0.6">
      <c r="A5167" s="38"/>
      <c r="B5167" s="39"/>
    </row>
    <row r="5168" spans="1:2" x14ac:dyDescent="0.6">
      <c r="A5168" s="38"/>
      <c r="B5168" s="39"/>
    </row>
    <row r="5169" spans="1:2" x14ac:dyDescent="0.6">
      <c r="A5169" s="38"/>
      <c r="B5169" s="39"/>
    </row>
    <row r="5170" spans="1:2" x14ac:dyDescent="0.6">
      <c r="A5170" s="38"/>
      <c r="B5170" s="39"/>
    </row>
    <row r="5171" spans="1:2" x14ac:dyDescent="0.6">
      <c r="A5171" s="38"/>
      <c r="B5171" s="39"/>
    </row>
    <row r="5172" spans="1:2" x14ac:dyDescent="0.6">
      <c r="A5172" s="38"/>
      <c r="B5172" s="39"/>
    </row>
    <row r="5173" spans="1:2" x14ac:dyDescent="0.6">
      <c r="A5173" s="38"/>
      <c r="B5173" s="39"/>
    </row>
    <row r="5174" spans="1:2" x14ac:dyDescent="0.6">
      <c r="A5174" s="38"/>
      <c r="B5174" s="39"/>
    </row>
    <row r="5175" spans="1:2" x14ac:dyDescent="0.6">
      <c r="A5175" s="38"/>
      <c r="B5175" s="39"/>
    </row>
    <row r="5176" spans="1:2" x14ac:dyDescent="0.6">
      <c r="A5176" s="38"/>
      <c r="B5176" s="39"/>
    </row>
    <row r="5177" spans="1:2" x14ac:dyDescent="0.6">
      <c r="A5177" s="38"/>
      <c r="B5177" s="39"/>
    </row>
    <row r="5178" spans="1:2" x14ac:dyDescent="0.6">
      <c r="A5178" s="38"/>
      <c r="B5178" s="39"/>
    </row>
    <row r="5179" spans="1:2" x14ac:dyDescent="0.6">
      <c r="A5179" s="38"/>
      <c r="B5179" s="39"/>
    </row>
    <row r="5180" spans="1:2" x14ac:dyDescent="0.6">
      <c r="A5180" s="38"/>
      <c r="B5180" s="39"/>
    </row>
    <row r="5181" spans="1:2" x14ac:dyDescent="0.6">
      <c r="A5181" s="38"/>
      <c r="B5181" s="39"/>
    </row>
    <row r="5182" spans="1:2" x14ac:dyDescent="0.6">
      <c r="A5182" s="38"/>
      <c r="B5182" s="39"/>
    </row>
    <row r="5183" spans="1:2" x14ac:dyDescent="0.6">
      <c r="A5183" s="38"/>
      <c r="B5183" s="39"/>
    </row>
    <row r="5184" spans="1:2" x14ac:dyDescent="0.6">
      <c r="A5184" s="38"/>
      <c r="B5184" s="39"/>
    </row>
    <row r="5185" spans="1:2" x14ac:dyDescent="0.6">
      <c r="A5185" s="38"/>
      <c r="B5185" s="39"/>
    </row>
    <row r="5186" spans="1:2" x14ac:dyDescent="0.6">
      <c r="A5186" s="38"/>
      <c r="B5186" s="39"/>
    </row>
    <row r="5187" spans="1:2" x14ac:dyDescent="0.6">
      <c r="A5187" s="38"/>
      <c r="B5187" s="39"/>
    </row>
    <row r="5188" spans="1:2" x14ac:dyDescent="0.6">
      <c r="A5188" s="38"/>
      <c r="B5188" s="39"/>
    </row>
    <row r="5189" spans="1:2" x14ac:dyDescent="0.6">
      <c r="A5189" s="38"/>
      <c r="B5189" s="39"/>
    </row>
    <row r="5190" spans="1:2" x14ac:dyDescent="0.6">
      <c r="A5190" s="38"/>
      <c r="B5190" s="39"/>
    </row>
    <row r="5191" spans="1:2" x14ac:dyDescent="0.6">
      <c r="A5191" s="38"/>
      <c r="B5191" s="39"/>
    </row>
    <row r="5192" spans="1:2" x14ac:dyDescent="0.6">
      <c r="A5192" s="38"/>
      <c r="B5192" s="39"/>
    </row>
    <row r="5193" spans="1:2" x14ac:dyDescent="0.6">
      <c r="A5193" s="38"/>
      <c r="B5193" s="39"/>
    </row>
    <row r="5194" spans="1:2" x14ac:dyDescent="0.6">
      <c r="A5194" s="38"/>
      <c r="B5194" s="39"/>
    </row>
    <row r="5195" spans="1:2" x14ac:dyDescent="0.6">
      <c r="A5195" s="38"/>
      <c r="B5195" s="39"/>
    </row>
    <row r="5196" spans="1:2" x14ac:dyDescent="0.6">
      <c r="A5196" s="38"/>
      <c r="B5196" s="39"/>
    </row>
    <row r="5197" spans="1:2" x14ac:dyDescent="0.6">
      <c r="A5197" s="38"/>
      <c r="B5197" s="39"/>
    </row>
    <row r="5198" spans="1:2" x14ac:dyDescent="0.6">
      <c r="A5198" s="38"/>
      <c r="B5198" s="39"/>
    </row>
    <row r="5199" spans="1:2" x14ac:dyDescent="0.6">
      <c r="A5199" s="38"/>
      <c r="B5199" s="39"/>
    </row>
    <row r="5200" spans="1:2" x14ac:dyDescent="0.6">
      <c r="A5200" s="38"/>
      <c r="B5200" s="39"/>
    </row>
    <row r="5201" spans="1:2" x14ac:dyDescent="0.6">
      <c r="A5201" s="38"/>
      <c r="B5201" s="39"/>
    </row>
    <row r="5202" spans="1:2" x14ac:dyDescent="0.6">
      <c r="A5202" s="38"/>
      <c r="B5202" s="39"/>
    </row>
    <row r="5203" spans="1:2" x14ac:dyDescent="0.6">
      <c r="A5203" s="38"/>
      <c r="B5203" s="39"/>
    </row>
    <row r="5204" spans="1:2" x14ac:dyDescent="0.6">
      <c r="A5204" s="38"/>
      <c r="B5204" s="39"/>
    </row>
    <row r="5205" spans="1:2" x14ac:dyDescent="0.6">
      <c r="A5205" s="38"/>
      <c r="B5205" s="39"/>
    </row>
    <row r="5206" spans="1:2" x14ac:dyDescent="0.6">
      <c r="A5206" s="38"/>
      <c r="B5206" s="39"/>
    </row>
    <row r="5207" spans="1:2" x14ac:dyDescent="0.6">
      <c r="A5207" s="38"/>
      <c r="B5207" s="39"/>
    </row>
    <row r="5208" spans="1:2" x14ac:dyDescent="0.6">
      <c r="A5208" s="38"/>
      <c r="B5208" s="39"/>
    </row>
    <row r="5209" spans="1:2" x14ac:dyDescent="0.6">
      <c r="A5209" s="38"/>
      <c r="B5209" s="39"/>
    </row>
    <row r="5210" spans="1:2" x14ac:dyDescent="0.6">
      <c r="A5210" s="38"/>
      <c r="B5210" s="39"/>
    </row>
    <row r="5211" spans="1:2" x14ac:dyDescent="0.6">
      <c r="A5211" s="38"/>
      <c r="B5211" s="39"/>
    </row>
    <row r="5212" spans="1:2" x14ac:dyDescent="0.6">
      <c r="A5212" s="38"/>
      <c r="B5212" s="39"/>
    </row>
    <row r="5213" spans="1:2" x14ac:dyDescent="0.6">
      <c r="A5213" s="38"/>
      <c r="B5213" s="39"/>
    </row>
    <row r="5214" spans="1:2" x14ac:dyDescent="0.6">
      <c r="A5214" s="38"/>
      <c r="B5214" s="39"/>
    </row>
    <row r="5215" spans="1:2" x14ac:dyDescent="0.6">
      <c r="A5215" s="38"/>
      <c r="B5215" s="39"/>
    </row>
    <row r="5216" spans="1:2" x14ac:dyDescent="0.6">
      <c r="A5216" s="38"/>
      <c r="B5216" s="39"/>
    </row>
    <row r="5217" spans="1:2" x14ac:dyDescent="0.6">
      <c r="A5217" s="38"/>
      <c r="B5217" s="39"/>
    </row>
    <row r="5218" spans="1:2" x14ac:dyDescent="0.6">
      <c r="A5218" s="38"/>
      <c r="B5218" s="39"/>
    </row>
    <row r="5219" spans="1:2" x14ac:dyDescent="0.6">
      <c r="A5219" s="38"/>
      <c r="B5219" s="39"/>
    </row>
    <row r="5220" spans="1:2" x14ac:dyDescent="0.6">
      <c r="A5220" s="38"/>
      <c r="B5220" s="39"/>
    </row>
    <row r="5221" spans="1:2" x14ac:dyDescent="0.6">
      <c r="A5221" s="38"/>
      <c r="B5221" s="39"/>
    </row>
    <row r="5222" spans="1:2" x14ac:dyDescent="0.6">
      <c r="A5222" s="38"/>
      <c r="B5222" s="39"/>
    </row>
    <row r="5223" spans="1:2" x14ac:dyDescent="0.6">
      <c r="A5223" s="38"/>
      <c r="B5223" s="39"/>
    </row>
    <row r="5224" spans="1:2" x14ac:dyDescent="0.6">
      <c r="A5224" s="38"/>
      <c r="B5224" s="39"/>
    </row>
    <row r="5225" spans="1:2" x14ac:dyDescent="0.6">
      <c r="A5225" s="38"/>
      <c r="B5225" s="39"/>
    </row>
    <row r="5226" spans="1:2" x14ac:dyDescent="0.6">
      <c r="A5226" s="38"/>
      <c r="B5226" s="39"/>
    </row>
    <row r="5227" spans="1:2" x14ac:dyDescent="0.6">
      <c r="A5227" s="38"/>
      <c r="B5227" s="39"/>
    </row>
    <row r="5228" spans="1:2" x14ac:dyDescent="0.6">
      <c r="A5228" s="38"/>
      <c r="B5228" s="39"/>
    </row>
    <row r="5229" spans="1:2" x14ac:dyDescent="0.6">
      <c r="A5229" s="38"/>
      <c r="B5229" s="39"/>
    </row>
    <row r="5230" spans="1:2" x14ac:dyDescent="0.6">
      <c r="A5230" s="38"/>
      <c r="B5230" s="39"/>
    </row>
    <row r="5231" spans="1:2" x14ac:dyDescent="0.6">
      <c r="A5231" s="38"/>
      <c r="B5231" s="39"/>
    </row>
    <row r="5232" spans="1:2" x14ac:dyDescent="0.6">
      <c r="A5232" s="38"/>
      <c r="B5232" s="39"/>
    </row>
    <row r="5233" spans="1:2" x14ac:dyDescent="0.6">
      <c r="A5233" s="38"/>
      <c r="B5233" s="39"/>
    </row>
    <row r="5234" spans="1:2" x14ac:dyDescent="0.6">
      <c r="A5234" s="38"/>
      <c r="B5234" s="39"/>
    </row>
    <row r="5235" spans="1:2" x14ac:dyDescent="0.6">
      <c r="A5235" s="38"/>
      <c r="B5235" s="39"/>
    </row>
    <row r="5236" spans="1:2" x14ac:dyDescent="0.6">
      <c r="A5236" s="38"/>
      <c r="B5236" s="39"/>
    </row>
    <row r="5237" spans="1:2" x14ac:dyDescent="0.6">
      <c r="A5237" s="38"/>
      <c r="B5237" s="39"/>
    </row>
    <row r="5238" spans="1:2" x14ac:dyDescent="0.6">
      <c r="A5238" s="38"/>
      <c r="B5238" s="39"/>
    </row>
    <row r="5239" spans="1:2" x14ac:dyDescent="0.6">
      <c r="A5239" s="38"/>
      <c r="B5239" s="39"/>
    </row>
    <row r="5240" spans="1:2" x14ac:dyDescent="0.6">
      <c r="A5240" s="38"/>
      <c r="B5240" s="39"/>
    </row>
    <row r="5241" spans="1:2" x14ac:dyDescent="0.6">
      <c r="A5241" s="38"/>
      <c r="B5241" s="39"/>
    </row>
    <row r="5242" spans="1:2" x14ac:dyDescent="0.6">
      <c r="A5242" s="38"/>
      <c r="B5242" s="39"/>
    </row>
    <row r="5243" spans="1:2" x14ac:dyDescent="0.6">
      <c r="A5243" s="38"/>
      <c r="B5243" s="39"/>
    </row>
    <row r="5244" spans="1:2" x14ac:dyDescent="0.6">
      <c r="A5244" s="38"/>
      <c r="B5244" s="39"/>
    </row>
    <row r="5245" spans="1:2" x14ac:dyDescent="0.6">
      <c r="A5245" s="38"/>
      <c r="B5245" s="39"/>
    </row>
    <row r="5246" spans="1:2" x14ac:dyDescent="0.6">
      <c r="A5246" s="38"/>
      <c r="B5246" s="39"/>
    </row>
    <row r="5247" spans="1:2" x14ac:dyDescent="0.6">
      <c r="A5247" s="38"/>
      <c r="B5247" s="39"/>
    </row>
    <row r="5248" spans="1:2" x14ac:dyDescent="0.6">
      <c r="A5248" s="38"/>
      <c r="B5248" s="39"/>
    </row>
    <row r="5249" spans="1:2" x14ac:dyDescent="0.6">
      <c r="A5249" s="38"/>
      <c r="B5249" s="39"/>
    </row>
    <row r="5250" spans="1:2" x14ac:dyDescent="0.6">
      <c r="A5250" s="38"/>
      <c r="B5250" s="39"/>
    </row>
    <row r="5251" spans="1:2" x14ac:dyDescent="0.6">
      <c r="A5251" s="38"/>
      <c r="B5251" s="39"/>
    </row>
    <row r="5252" spans="1:2" x14ac:dyDescent="0.6">
      <c r="A5252" s="38"/>
      <c r="B5252" s="39"/>
    </row>
    <row r="5253" spans="1:2" x14ac:dyDescent="0.6">
      <c r="A5253" s="38"/>
      <c r="B5253" s="39"/>
    </row>
    <row r="5254" spans="1:2" x14ac:dyDescent="0.6">
      <c r="A5254" s="38"/>
      <c r="B5254" s="39"/>
    </row>
    <row r="5255" spans="1:2" x14ac:dyDescent="0.6">
      <c r="A5255" s="38"/>
      <c r="B5255" s="39"/>
    </row>
    <row r="5256" spans="1:2" x14ac:dyDescent="0.6">
      <c r="A5256" s="38"/>
      <c r="B5256" s="39"/>
    </row>
    <row r="5257" spans="1:2" x14ac:dyDescent="0.6">
      <c r="A5257" s="38"/>
      <c r="B5257" s="39"/>
    </row>
    <row r="5258" spans="1:2" x14ac:dyDescent="0.6">
      <c r="A5258" s="38"/>
      <c r="B5258" s="39"/>
    </row>
    <row r="5259" spans="1:2" x14ac:dyDescent="0.6">
      <c r="A5259" s="38"/>
      <c r="B5259" s="39"/>
    </row>
    <row r="5260" spans="1:2" x14ac:dyDescent="0.6">
      <c r="A5260" s="38"/>
      <c r="B5260" s="39"/>
    </row>
    <row r="5261" spans="1:2" x14ac:dyDescent="0.6">
      <c r="A5261" s="38"/>
      <c r="B5261" s="39"/>
    </row>
    <row r="5262" spans="1:2" x14ac:dyDescent="0.6">
      <c r="A5262" s="38"/>
      <c r="B5262" s="39"/>
    </row>
    <row r="5263" spans="1:2" x14ac:dyDescent="0.6">
      <c r="A5263" s="38"/>
      <c r="B5263" s="39"/>
    </row>
    <row r="5264" spans="1:2" x14ac:dyDescent="0.6">
      <c r="A5264" s="38"/>
      <c r="B5264" s="39"/>
    </row>
    <row r="5265" spans="1:2" x14ac:dyDescent="0.6">
      <c r="A5265" s="38"/>
      <c r="B5265" s="39"/>
    </row>
    <row r="5266" spans="1:2" x14ac:dyDescent="0.6">
      <c r="A5266" s="38"/>
      <c r="B5266" s="39"/>
    </row>
    <row r="5267" spans="1:2" x14ac:dyDescent="0.6">
      <c r="A5267" s="38"/>
      <c r="B5267" s="39"/>
    </row>
    <row r="5268" spans="1:2" x14ac:dyDescent="0.6">
      <c r="A5268" s="38"/>
      <c r="B5268" s="39"/>
    </row>
    <row r="5269" spans="1:2" x14ac:dyDescent="0.6">
      <c r="A5269" s="38"/>
      <c r="B5269" s="39"/>
    </row>
    <row r="5270" spans="1:2" x14ac:dyDescent="0.6">
      <c r="A5270" s="38"/>
      <c r="B5270" s="39"/>
    </row>
    <row r="5271" spans="1:2" x14ac:dyDescent="0.6">
      <c r="A5271" s="38"/>
      <c r="B5271" s="39"/>
    </row>
    <row r="5272" spans="1:2" x14ac:dyDescent="0.6">
      <c r="A5272" s="38"/>
      <c r="B5272" s="39"/>
    </row>
    <row r="5273" spans="1:2" x14ac:dyDescent="0.6">
      <c r="A5273" s="38"/>
      <c r="B5273" s="39"/>
    </row>
    <row r="5274" spans="1:2" x14ac:dyDescent="0.6">
      <c r="A5274" s="38"/>
      <c r="B5274" s="39"/>
    </row>
    <row r="5275" spans="1:2" x14ac:dyDescent="0.6">
      <c r="A5275" s="38"/>
      <c r="B5275" s="39"/>
    </row>
    <row r="5276" spans="1:2" x14ac:dyDescent="0.6">
      <c r="A5276" s="38"/>
      <c r="B5276" s="39"/>
    </row>
    <row r="5277" spans="1:2" x14ac:dyDescent="0.6">
      <c r="A5277" s="38"/>
      <c r="B5277" s="39"/>
    </row>
    <row r="5278" spans="1:2" x14ac:dyDescent="0.6">
      <c r="A5278" s="38"/>
      <c r="B5278" s="39"/>
    </row>
    <row r="5279" spans="1:2" x14ac:dyDescent="0.6">
      <c r="A5279" s="38"/>
      <c r="B5279" s="39"/>
    </row>
    <row r="5280" spans="1:2" x14ac:dyDescent="0.6">
      <c r="A5280" s="38"/>
      <c r="B5280" s="39"/>
    </row>
    <row r="5281" spans="1:2" x14ac:dyDescent="0.6">
      <c r="A5281" s="38"/>
      <c r="B5281" s="39"/>
    </row>
    <row r="5282" spans="1:2" x14ac:dyDescent="0.6">
      <c r="A5282" s="38"/>
      <c r="B5282" s="39"/>
    </row>
    <row r="5283" spans="1:2" x14ac:dyDescent="0.6">
      <c r="A5283" s="38"/>
      <c r="B5283" s="39"/>
    </row>
    <row r="5284" spans="1:2" x14ac:dyDescent="0.6">
      <c r="A5284" s="38"/>
      <c r="B5284" s="39"/>
    </row>
    <row r="5285" spans="1:2" x14ac:dyDescent="0.6">
      <c r="A5285" s="38"/>
      <c r="B5285" s="39"/>
    </row>
    <row r="5286" spans="1:2" x14ac:dyDescent="0.6">
      <c r="A5286" s="38"/>
      <c r="B5286" s="39"/>
    </row>
    <row r="5287" spans="1:2" x14ac:dyDescent="0.6">
      <c r="A5287" s="38"/>
      <c r="B5287" s="39"/>
    </row>
    <row r="5288" spans="1:2" x14ac:dyDescent="0.6">
      <c r="A5288" s="38"/>
      <c r="B5288" s="39"/>
    </row>
    <row r="5289" spans="1:2" x14ac:dyDescent="0.6">
      <c r="A5289" s="38"/>
      <c r="B5289" s="39"/>
    </row>
    <row r="5290" spans="1:2" x14ac:dyDescent="0.6">
      <c r="A5290" s="38"/>
      <c r="B5290" s="39"/>
    </row>
    <row r="5291" spans="1:2" x14ac:dyDescent="0.6">
      <c r="A5291" s="38"/>
      <c r="B5291" s="39"/>
    </row>
    <row r="5292" spans="1:2" x14ac:dyDescent="0.6">
      <c r="A5292" s="38"/>
      <c r="B5292" s="39"/>
    </row>
    <row r="5293" spans="1:2" x14ac:dyDescent="0.6">
      <c r="A5293" s="38"/>
      <c r="B5293" s="39"/>
    </row>
    <row r="5294" spans="1:2" x14ac:dyDescent="0.6">
      <c r="A5294" s="38"/>
      <c r="B5294" s="39"/>
    </row>
    <row r="5295" spans="1:2" x14ac:dyDescent="0.6">
      <c r="A5295" s="38"/>
      <c r="B5295" s="39"/>
    </row>
    <row r="5296" spans="1:2" x14ac:dyDescent="0.6">
      <c r="A5296" s="38"/>
      <c r="B5296" s="39"/>
    </row>
    <row r="5297" spans="1:2" x14ac:dyDescent="0.6">
      <c r="A5297" s="38"/>
      <c r="B5297" s="39"/>
    </row>
    <row r="5298" spans="1:2" x14ac:dyDescent="0.6">
      <c r="A5298" s="38"/>
      <c r="B5298" s="39"/>
    </row>
    <row r="5299" spans="1:2" x14ac:dyDescent="0.6">
      <c r="A5299" s="38"/>
      <c r="B5299" s="39"/>
    </row>
    <row r="5300" spans="1:2" x14ac:dyDescent="0.6">
      <c r="A5300" s="38"/>
      <c r="B5300" s="39"/>
    </row>
    <row r="5301" spans="1:2" x14ac:dyDescent="0.6">
      <c r="A5301" s="38"/>
      <c r="B5301" s="39"/>
    </row>
    <row r="5302" spans="1:2" x14ac:dyDescent="0.6">
      <c r="A5302" s="38"/>
      <c r="B5302" s="39"/>
    </row>
    <row r="5303" spans="1:2" x14ac:dyDescent="0.6">
      <c r="A5303" s="38"/>
      <c r="B5303" s="39"/>
    </row>
    <row r="5304" spans="1:2" x14ac:dyDescent="0.6">
      <c r="A5304" s="38"/>
      <c r="B5304" s="39"/>
    </row>
    <row r="5305" spans="1:2" x14ac:dyDescent="0.6">
      <c r="A5305" s="38"/>
      <c r="B5305" s="39"/>
    </row>
    <row r="5306" spans="1:2" x14ac:dyDescent="0.6">
      <c r="A5306" s="38"/>
      <c r="B5306" s="39"/>
    </row>
    <row r="5307" spans="1:2" x14ac:dyDescent="0.6">
      <c r="A5307" s="38"/>
      <c r="B5307" s="39"/>
    </row>
    <row r="5308" spans="1:2" x14ac:dyDescent="0.6">
      <c r="A5308" s="38"/>
      <c r="B5308" s="39"/>
    </row>
    <row r="5309" spans="1:2" x14ac:dyDescent="0.6">
      <c r="A5309" s="38"/>
      <c r="B5309" s="39"/>
    </row>
    <row r="5310" spans="1:2" x14ac:dyDescent="0.6">
      <c r="A5310" s="38"/>
      <c r="B5310" s="39"/>
    </row>
    <row r="5311" spans="1:2" x14ac:dyDescent="0.6">
      <c r="A5311" s="38"/>
      <c r="B5311" s="39"/>
    </row>
    <row r="5312" spans="1:2" x14ac:dyDescent="0.6">
      <c r="A5312" s="38"/>
      <c r="B5312" s="39"/>
    </row>
    <row r="5313" spans="1:2" x14ac:dyDescent="0.6">
      <c r="A5313" s="38"/>
      <c r="B5313" s="39"/>
    </row>
    <row r="5314" spans="1:2" x14ac:dyDescent="0.6">
      <c r="A5314" s="38"/>
      <c r="B5314" s="39"/>
    </row>
    <row r="5315" spans="1:2" x14ac:dyDescent="0.6">
      <c r="A5315" s="38"/>
      <c r="B5315" s="39"/>
    </row>
    <row r="5316" spans="1:2" x14ac:dyDescent="0.6">
      <c r="A5316" s="38"/>
      <c r="B5316" s="39"/>
    </row>
    <row r="5317" spans="1:2" x14ac:dyDescent="0.6">
      <c r="A5317" s="38"/>
      <c r="B5317" s="39"/>
    </row>
    <row r="5318" spans="1:2" x14ac:dyDescent="0.6">
      <c r="A5318" s="38"/>
      <c r="B5318" s="39"/>
    </row>
    <row r="5319" spans="1:2" x14ac:dyDescent="0.6">
      <c r="A5319" s="38"/>
      <c r="B5319" s="39"/>
    </row>
    <row r="5320" spans="1:2" x14ac:dyDescent="0.6">
      <c r="A5320" s="38"/>
      <c r="B5320" s="39"/>
    </row>
    <row r="5321" spans="1:2" x14ac:dyDescent="0.6">
      <c r="A5321" s="38"/>
      <c r="B5321" s="39"/>
    </row>
    <row r="5322" spans="1:2" x14ac:dyDescent="0.6">
      <c r="A5322" s="38"/>
      <c r="B5322" s="39"/>
    </row>
    <row r="5323" spans="1:2" x14ac:dyDescent="0.6">
      <c r="A5323" s="38"/>
      <c r="B5323" s="39"/>
    </row>
    <row r="5324" spans="1:2" x14ac:dyDescent="0.6">
      <c r="A5324" s="38"/>
      <c r="B5324" s="39"/>
    </row>
    <row r="5325" spans="1:2" x14ac:dyDescent="0.6">
      <c r="A5325" s="38"/>
      <c r="B5325" s="39"/>
    </row>
    <row r="5326" spans="1:2" x14ac:dyDescent="0.6">
      <c r="A5326" s="38"/>
      <c r="B5326" s="39"/>
    </row>
    <row r="5327" spans="1:2" x14ac:dyDescent="0.6">
      <c r="A5327" s="38"/>
      <c r="B5327" s="39"/>
    </row>
    <row r="5328" spans="1:2" x14ac:dyDescent="0.6">
      <c r="A5328" s="38"/>
      <c r="B5328" s="39"/>
    </row>
    <row r="5329" spans="1:2" x14ac:dyDescent="0.6">
      <c r="A5329" s="38"/>
      <c r="B5329" s="39"/>
    </row>
    <row r="5330" spans="1:2" x14ac:dyDescent="0.6">
      <c r="A5330" s="38"/>
      <c r="B5330" s="39"/>
    </row>
    <row r="5331" spans="1:2" x14ac:dyDescent="0.6">
      <c r="A5331" s="38"/>
      <c r="B5331" s="39"/>
    </row>
    <row r="5332" spans="1:2" x14ac:dyDescent="0.6">
      <c r="A5332" s="38"/>
      <c r="B5332" s="39"/>
    </row>
    <row r="5333" spans="1:2" x14ac:dyDescent="0.6">
      <c r="A5333" s="38"/>
      <c r="B5333" s="39"/>
    </row>
    <row r="5334" spans="1:2" x14ac:dyDescent="0.6">
      <c r="A5334" s="38"/>
      <c r="B5334" s="39"/>
    </row>
    <row r="5335" spans="1:2" x14ac:dyDescent="0.6">
      <c r="A5335" s="38"/>
      <c r="B5335" s="39"/>
    </row>
    <row r="5336" spans="1:2" x14ac:dyDescent="0.6">
      <c r="A5336" s="38"/>
      <c r="B5336" s="39"/>
    </row>
    <row r="5337" spans="1:2" x14ac:dyDescent="0.6">
      <c r="A5337" s="38"/>
      <c r="B5337" s="39"/>
    </row>
    <row r="5338" spans="1:2" x14ac:dyDescent="0.6">
      <c r="A5338" s="38"/>
      <c r="B5338" s="39"/>
    </row>
    <row r="5339" spans="1:2" x14ac:dyDescent="0.6">
      <c r="A5339" s="38"/>
      <c r="B5339" s="39"/>
    </row>
    <row r="5340" spans="1:2" x14ac:dyDescent="0.6">
      <c r="A5340" s="38"/>
      <c r="B5340" s="39"/>
    </row>
    <row r="5341" spans="1:2" x14ac:dyDescent="0.6">
      <c r="A5341" s="38"/>
      <c r="B5341" s="39"/>
    </row>
    <row r="5342" spans="1:2" x14ac:dyDescent="0.6">
      <c r="A5342" s="38"/>
      <c r="B5342" s="39"/>
    </row>
    <row r="5343" spans="1:2" x14ac:dyDescent="0.6">
      <c r="A5343" s="38"/>
      <c r="B5343" s="39"/>
    </row>
    <row r="5344" spans="1:2" x14ac:dyDescent="0.6">
      <c r="A5344" s="38"/>
      <c r="B5344" s="39"/>
    </row>
    <row r="5345" spans="1:2" x14ac:dyDescent="0.6">
      <c r="A5345" s="38"/>
      <c r="B5345" s="39"/>
    </row>
    <row r="5346" spans="1:2" x14ac:dyDescent="0.6">
      <c r="A5346" s="38"/>
      <c r="B5346" s="39"/>
    </row>
    <row r="5347" spans="1:2" x14ac:dyDescent="0.6">
      <c r="A5347" s="38"/>
      <c r="B5347" s="39"/>
    </row>
    <row r="5348" spans="1:2" x14ac:dyDescent="0.6">
      <c r="A5348" s="38"/>
      <c r="B5348" s="39"/>
    </row>
    <row r="5349" spans="1:2" x14ac:dyDescent="0.6">
      <c r="A5349" s="38"/>
      <c r="B5349" s="39"/>
    </row>
    <row r="5350" spans="1:2" x14ac:dyDescent="0.6">
      <c r="A5350" s="38"/>
      <c r="B5350" s="39"/>
    </row>
    <row r="5351" spans="1:2" x14ac:dyDescent="0.6">
      <c r="A5351" s="38"/>
      <c r="B5351" s="39"/>
    </row>
    <row r="5352" spans="1:2" x14ac:dyDescent="0.6">
      <c r="A5352" s="38"/>
      <c r="B5352" s="39"/>
    </row>
    <row r="5353" spans="1:2" x14ac:dyDescent="0.6">
      <c r="A5353" s="38"/>
      <c r="B5353" s="39"/>
    </row>
    <row r="5354" spans="1:2" x14ac:dyDescent="0.6">
      <c r="A5354" s="38"/>
      <c r="B5354" s="39"/>
    </row>
    <row r="5355" spans="1:2" x14ac:dyDescent="0.6">
      <c r="A5355" s="38"/>
      <c r="B5355" s="39"/>
    </row>
    <row r="5356" spans="1:2" x14ac:dyDescent="0.6">
      <c r="A5356" s="38"/>
      <c r="B5356" s="39"/>
    </row>
    <row r="5357" spans="1:2" x14ac:dyDescent="0.6">
      <c r="A5357" s="38"/>
      <c r="B5357" s="39"/>
    </row>
    <row r="5358" spans="1:2" x14ac:dyDescent="0.6">
      <c r="A5358" s="38"/>
      <c r="B5358" s="39"/>
    </row>
    <row r="5359" spans="1:2" x14ac:dyDescent="0.6">
      <c r="A5359" s="38"/>
      <c r="B5359" s="39"/>
    </row>
    <row r="5360" spans="1:2" x14ac:dyDescent="0.6">
      <c r="A5360" s="38"/>
      <c r="B5360" s="39"/>
    </row>
    <row r="5361" spans="1:2" x14ac:dyDescent="0.6">
      <c r="A5361" s="38"/>
      <c r="B5361" s="39"/>
    </row>
    <row r="5362" spans="1:2" x14ac:dyDescent="0.6">
      <c r="A5362" s="38"/>
      <c r="B5362" s="39"/>
    </row>
    <row r="5363" spans="1:2" x14ac:dyDescent="0.6">
      <c r="A5363" s="38"/>
      <c r="B5363" s="39"/>
    </row>
    <row r="5364" spans="1:2" x14ac:dyDescent="0.6">
      <c r="A5364" s="38"/>
      <c r="B5364" s="39"/>
    </row>
    <row r="5365" spans="1:2" x14ac:dyDescent="0.6">
      <c r="A5365" s="38"/>
      <c r="B5365" s="39"/>
    </row>
    <row r="5366" spans="1:2" x14ac:dyDescent="0.6">
      <c r="A5366" s="38"/>
      <c r="B5366" s="39"/>
    </row>
    <row r="5367" spans="1:2" x14ac:dyDescent="0.6">
      <c r="A5367" s="38"/>
      <c r="B5367" s="39"/>
    </row>
    <row r="5368" spans="1:2" x14ac:dyDescent="0.6">
      <c r="A5368" s="38"/>
      <c r="B5368" s="39"/>
    </row>
    <row r="5369" spans="1:2" x14ac:dyDescent="0.6">
      <c r="A5369" s="38"/>
      <c r="B5369" s="39"/>
    </row>
    <row r="5370" spans="1:2" x14ac:dyDescent="0.6">
      <c r="A5370" s="38"/>
      <c r="B5370" s="39"/>
    </row>
    <row r="5371" spans="1:2" x14ac:dyDescent="0.6">
      <c r="A5371" s="38"/>
      <c r="B5371" s="39"/>
    </row>
    <row r="5372" spans="1:2" x14ac:dyDescent="0.6">
      <c r="A5372" s="38"/>
      <c r="B5372" s="39"/>
    </row>
    <row r="5373" spans="1:2" x14ac:dyDescent="0.6">
      <c r="A5373" s="38"/>
      <c r="B5373" s="39"/>
    </row>
    <row r="5374" spans="1:2" x14ac:dyDescent="0.6">
      <c r="A5374" s="38"/>
      <c r="B5374" s="39"/>
    </row>
    <row r="5375" spans="1:2" x14ac:dyDescent="0.6">
      <c r="A5375" s="38"/>
      <c r="B5375" s="39"/>
    </row>
    <row r="5376" spans="1:2" x14ac:dyDescent="0.6">
      <c r="A5376" s="38"/>
      <c r="B5376" s="39"/>
    </row>
    <row r="5377" spans="1:2" x14ac:dyDescent="0.6">
      <c r="A5377" s="38"/>
      <c r="B5377" s="39"/>
    </row>
    <row r="5378" spans="1:2" x14ac:dyDescent="0.6">
      <c r="A5378" s="38"/>
      <c r="B5378" s="39"/>
    </row>
    <row r="5379" spans="1:2" x14ac:dyDescent="0.6">
      <c r="A5379" s="38"/>
      <c r="B5379" s="39"/>
    </row>
    <row r="5380" spans="1:2" x14ac:dyDescent="0.6">
      <c r="A5380" s="38"/>
      <c r="B5380" s="39"/>
    </row>
    <row r="5381" spans="1:2" x14ac:dyDescent="0.6">
      <c r="A5381" s="38"/>
      <c r="B5381" s="39"/>
    </row>
    <row r="5382" spans="1:2" x14ac:dyDescent="0.6">
      <c r="A5382" s="38"/>
      <c r="B5382" s="39"/>
    </row>
    <row r="5383" spans="1:2" x14ac:dyDescent="0.6">
      <c r="A5383" s="38"/>
      <c r="B5383" s="39"/>
    </row>
    <row r="5384" spans="1:2" x14ac:dyDescent="0.6">
      <c r="A5384" s="38"/>
      <c r="B5384" s="39"/>
    </row>
    <row r="5385" spans="1:2" x14ac:dyDescent="0.6">
      <c r="A5385" s="38"/>
      <c r="B5385" s="39"/>
    </row>
    <row r="5386" spans="1:2" x14ac:dyDescent="0.6">
      <c r="A5386" s="38"/>
      <c r="B5386" s="39"/>
    </row>
    <row r="5387" spans="1:2" x14ac:dyDescent="0.6">
      <c r="A5387" s="38"/>
      <c r="B5387" s="39"/>
    </row>
    <row r="5388" spans="1:2" x14ac:dyDescent="0.6">
      <c r="A5388" s="38"/>
      <c r="B5388" s="39"/>
    </row>
    <row r="5389" spans="1:2" x14ac:dyDescent="0.6">
      <c r="A5389" s="38"/>
      <c r="B5389" s="39"/>
    </row>
    <row r="5390" spans="1:2" x14ac:dyDescent="0.6">
      <c r="A5390" s="38"/>
      <c r="B5390" s="39"/>
    </row>
    <row r="5391" spans="1:2" x14ac:dyDescent="0.6">
      <c r="A5391" s="38"/>
      <c r="B5391" s="39"/>
    </row>
    <row r="5392" spans="1:2" x14ac:dyDescent="0.6">
      <c r="A5392" s="38"/>
      <c r="B5392" s="39"/>
    </row>
    <row r="5393" spans="1:2" x14ac:dyDescent="0.6">
      <c r="A5393" s="38"/>
      <c r="B5393" s="39"/>
    </row>
    <row r="5394" spans="1:2" x14ac:dyDescent="0.6">
      <c r="A5394" s="38"/>
      <c r="B5394" s="39"/>
    </row>
    <row r="5395" spans="1:2" x14ac:dyDescent="0.6">
      <c r="A5395" s="38"/>
      <c r="B5395" s="39"/>
    </row>
    <row r="5396" spans="1:2" x14ac:dyDescent="0.6">
      <c r="A5396" s="38"/>
      <c r="B5396" s="39"/>
    </row>
    <row r="5397" spans="1:2" x14ac:dyDescent="0.6">
      <c r="A5397" s="38"/>
      <c r="B5397" s="39"/>
    </row>
    <row r="5398" spans="1:2" x14ac:dyDescent="0.6">
      <c r="A5398" s="38"/>
      <c r="B5398" s="39"/>
    </row>
    <row r="5399" spans="1:2" x14ac:dyDescent="0.6">
      <c r="A5399" s="38"/>
      <c r="B5399" s="39"/>
    </row>
    <row r="5400" spans="1:2" x14ac:dyDescent="0.6">
      <c r="A5400" s="38"/>
      <c r="B5400" s="39"/>
    </row>
    <row r="5401" spans="1:2" x14ac:dyDescent="0.6">
      <c r="A5401" s="38"/>
      <c r="B5401" s="39"/>
    </row>
    <row r="5402" spans="1:2" x14ac:dyDescent="0.6">
      <c r="A5402" s="38"/>
      <c r="B5402" s="39"/>
    </row>
    <row r="5403" spans="1:2" x14ac:dyDescent="0.6">
      <c r="A5403" s="38"/>
      <c r="B5403" s="39"/>
    </row>
    <row r="5404" spans="1:2" x14ac:dyDescent="0.6">
      <c r="A5404" s="38"/>
      <c r="B5404" s="39"/>
    </row>
    <row r="5405" spans="1:2" x14ac:dyDescent="0.6">
      <c r="A5405" s="38"/>
      <c r="B5405" s="39"/>
    </row>
    <row r="5406" spans="1:2" x14ac:dyDescent="0.6">
      <c r="A5406" s="38"/>
      <c r="B5406" s="39"/>
    </row>
    <row r="5407" spans="1:2" x14ac:dyDescent="0.6">
      <c r="A5407" s="38"/>
      <c r="B5407" s="39"/>
    </row>
    <row r="5408" spans="1:2" x14ac:dyDescent="0.6">
      <c r="A5408" s="38"/>
      <c r="B5408" s="39"/>
    </row>
    <row r="5409" spans="1:2" x14ac:dyDescent="0.6">
      <c r="A5409" s="38"/>
      <c r="B5409" s="39"/>
    </row>
    <row r="5410" spans="1:2" x14ac:dyDescent="0.6">
      <c r="A5410" s="38"/>
      <c r="B5410" s="39"/>
    </row>
    <row r="5411" spans="1:2" x14ac:dyDescent="0.6">
      <c r="A5411" s="38"/>
      <c r="B5411" s="39"/>
    </row>
    <row r="5412" spans="1:2" x14ac:dyDescent="0.6">
      <c r="A5412" s="38"/>
      <c r="B5412" s="39"/>
    </row>
    <row r="5413" spans="1:2" x14ac:dyDescent="0.6">
      <c r="A5413" s="38"/>
      <c r="B5413" s="39"/>
    </row>
    <row r="5414" spans="1:2" x14ac:dyDescent="0.6">
      <c r="A5414" s="38"/>
      <c r="B5414" s="39"/>
    </row>
    <row r="5415" spans="1:2" x14ac:dyDescent="0.6">
      <c r="A5415" s="38"/>
      <c r="B5415" s="39"/>
    </row>
    <row r="5416" spans="1:2" x14ac:dyDescent="0.6">
      <c r="A5416" s="38"/>
      <c r="B5416" s="39"/>
    </row>
    <row r="5417" spans="1:2" x14ac:dyDescent="0.6">
      <c r="A5417" s="38"/>
      <c r="B5417" s="39"/>
    </row>
    <row r="5418" spans="1:2" x14ac:dyDescent="0.6">
      <c r="A5418" s="38"/>
      <c r="B5418" s="39"/>
    </row>
    <row r="5419" spans="1:2" x14ac:dyDescent="0.6">
      <c r="A5419" s="38"/>
      <c r="B5419" s="39"/>
    </row>
    <row r="5420" spans="1:2" x14ac:dyDescent="0.6">
      <c r="A5420" s="38"/>
      <c r="B5420" s="39"/>
    </row>
    <row r="5421" spans="1:2" x14ac:dyDescent="0.6">
      <c r="A5421" s="38"/>
      <c r="B5421" s="39"/>
    </row>
    <row r="5422" spans="1:2" x14ac:dyDescent="0.6">
      <c r="A5422" s="38"/>
      <c r="B5422" s="39"/>
    </row>
    <row r="5423" spans="1:2" x14ac:dyDescent="0.6">
      <c r="A5423" s="38"/>
      <c r="B5423" s="39"/>
    </row>
    <row r="5424" spans="1:2" x14ac:dyDescent="0.6">
      <c r="A5424" s="38"/>
      <c r="B5424" s="39"/>
    </row>
    <row r="5425" spans="1:2" x14ac:dyDescent="0.6">
      <c r="A5425" s="38"/>
      <c r="B5425" s="39"/>
    </row>
    <row r="5426" spans="1:2" x14ac:dyDescent="0.6">
      <c r="A5426" s="38"/>
      <c r="B5426" s="39"/>
    </row>
    <row r="5427" spans="1:2" x14ac:dyDescent="0.6">
      <c r="A5427" s="38"/>
      <c r="B5427" s="39"/>
    </row>
    <row r="5428" spans="1:2" x14ac:dyDescent="0.6">
      <c r="A5428" s="38"/>
      <c r="B5428" s="39"/>
    </row>
    <row r="5429" spans="1:2" x14ac:dyDescent="0.6">
      <c r="A5429" s="38"/>
      <c r="B5429" s="39"/>
    </row>
    <row r="5430" spans="1:2" x14ac:dyDescent="0.6">
      <c r="A5430" s="38"/>
      <c r="B5430" s="39"/>
    </row>
    <row r="5431" spans="1:2" x14ac:dyDescent="0.6">
      <c r="A5431" s="38"/>
      <c r="B5431" s="39"/>
    </row>
    <row r="5432" spans="1:2" x14ac:dyDescent="0.6">
      <c r="A5432" s="38"/>
      <c r="B5432" s="39"/>
    </row>
    <row r="5433" spans="1:2" x14ac:dyDescent="0.6">
      <c r="A5433" s="38"/>
      <c r="B5433" s="39"/>
    </row>
    <row r="5434" spans="1:2" x14ac:dyDescent="0.6">
      <c r="A5434" s="38"/>
      <c r="B5434" s="39"/>
    </row>
    <row r="5435" spans="1:2" x14ac:dyDescent="0.6">
      <c r="A5435" s="38"/>
      <c r="B5435" s="39"/>
    </row>
    <row r="5436" spans="1:2" x14ac:dyDescent="0.6">
      <c r="A5436" s="38"/>
      <c r="B5436" s="39"/>
    </row>
    <row r="5437" spans="1:2" x14ac:dyDescent="0.6">
      <c r="A5437" s="38"/>
      <c r="B5437" s="39"/>
    </row>
    <row r="5438" spans="1:2" x14ac:dyDescent="0.6">
      <c r="A5438" s="38"/>
      <c r="B5438" s="39"/>
    </row>
    <row r="5439" spans="1:2" x14ac:dyDescent="0.6">
      <c r="A5439" s="38"/>
      <c r="B5439" s="39"/>
    </row>
    <row r="5440" spans="1:2" x14ac:dyDescent="0.6">
      <c r="A5440" s="38"/>
      <c r="B5440" s="39"/>
    </row>
    <row r="5441" spans="1:2" x14ac:dyDescent="0.6">
      <c r="A5441" s="38"/>
      <c r="B5441" s="39"/>
    </row>
    <row r="5442" spans="1:2" x14ac:dyDescent="0.6">
      <c r="A5442" s="38"/>
      <c r="B5442" s="39"/>
    </row>
    <row r="5443" spans="1:2" x14ac:dyDescent="0.6">
      <c r="A5443" s="38"/>
      <c r="B5443" s="39"/>
    </row>
    <row r="5444" spans="1:2" x14ac:dyDescent="0.6">
      <c r="A5444" s="38"/>
      <c r="B5444" s="39"/>
    </row>
    <row r="5445" spans="1:2" x14ac:dyDescent="0.6">
      <c r="A5445" s="38"/>
      <c r="B5445" s="39"/>
    </row>
    <row r="5446" spans="1:2" x14ac:dyDescent="0.6">
      <c r="A5446" s="38"/>
      <c r="B5446" s="39"/>
    </row>
    <row r="5447" spans="1:2" x14ac:dyDescent="0.6">
      <c r="A5447" s="38"/>
      <c r="B5447" s="39"/>
    </row>
    <row r="5448" spans="1:2" x14ac:dyDescent="0.6">
      <c r="A5448" s="38"/>
      <c r="B5448" s="39"/>
    </row>
    <row r="5449" spans="1:2" x14ac:dyDescent="0.6">
      <c r="A5449" s="38"/>
      <c r="B5449" s="39"/>
    </row>
    <row r="5450" spans="1:2" x14ac:dyDescent="0.6">
      <c r="A5450" s="38"/>
      <c r="B5450" s="39"/>
    </row>
    <row r="5451" spans="1:2" x14ac:dyDescent="0.6">
      <c r="A5451" s="38"/>
      <c r="B5451" s="39"/>
    </row>
    <row r="5452" spans="1:2" x14ac:dyDescent="0.6">
      <c r="A5452" s="38"/>
      <c r="B5452" s="39"/>
    </row>
    <row r="5453" spans="1:2" x14ac:dyDescent="0.6">
      <c r="A5453" s="38"/>
      <c r="B5453" s="39"/>
    </row>
    <row r="5454" spans="1:2" x14ac:dyDescent="0.6">
      <c r="A5454" s="38"/>
      <c r="B5454" s="39"/>
    </row>
    <row r="5455" spans="1:2" x14ac:dyDescent="0.6">
      <c r="A5455" s="38"/>
      <c r="B5455" s="39"/>
    </row>
    <row r="5456" spans="1:2" x14ac:dyDescent="0.6">
      <c r="A5456" s="38"/>
      <c r="B5456" s="39"/>
    </row>
    <row r="5457" spans="1:2" x14ac:dyDescent="0.6">
      <c r="A5457" s="38"/>
      <c r="B5457" s="39"/>
    </row>
    <row r="5458" spans="1:2" x14ac:dyDescent="0.6">
      <c r="A5458" s="38"/>
      <c r="B5458" s="39"/>
    </row>
    <row r="5459" spans="1:2" x14ac:dyDescent="0.6">
      <c r="A5459" s="38"/>
      <c r="B5459" s="39"/>
    </row>
    <row r="5460" spans="1:2" x14ac:dyDescent="0.6">
      <c r="A5460" s="38"/>
      <c r="B5460" s="39"/>
    </row>
    <row r="5461" spans="1:2" x14ac:dyDescent="0.6">
      <c r="A5461" s="38"/>
      <c r="B5461" s="39"/>
    </row>
    <row r="5462" spans="1:2" x14ac:dyDescent="0.6">
      <c r="A5462" s="38"/>
      <c r="B5462" s="39"/>
    </row>
    <row r="5463" spans="1:2" x14ac:dyDescent="0.6">
      <c r="A5463" s="38"/>
      <c r="B5463" s="39"/>
    </row>
    <row r="5464" spans="1:2" x14ac:dyDescent="0.6">
      <c r="A5464" s="38"/>
      <c r="B5464" s="39"/>
    </row>
    <row r="5465" spans="1:2" x14ac:dyDescent="0.6">
      <c r="A5465" s="38"/>
      <c r="B5465" s="39"/>
    </row>
    <row r="5466" spans="1:2" x14ac:dyDescent="0.6">
      <c r="A5466" s="38"/>
      <c r="B5466" s="39"/>
    </row>
    <row r="5467" spans="1:2" x14ac:dyDescent="0.6">
      <c r="A5467" s="38"/>
      <c r="B5467" s="39"/>
    </row>
    <row r="5468" spans="1:2" x14ac:dyDescent="0.6">
      <c r="A5468" s="38"/>
      <c r="B5468" s="39"/>
    </row>
    <row r="5469" spans="1:2" x14ac:dyDescent="0.6">
      <c r="A5469" s="38"/>
      <c r="B5469" s="39"/>
    </row>
    <row r="5470" spans="1:2" x14ac:dyDescent="0.6">
      <c r="A5470" s="38"/>
      <c r="B5470" s="39"/>
    </row>
    <row r="5471" spans="1:2" x14ac:dyDescent="0.6">
      <c r="A5471" s="38"/>
      <c r="B5471" s="39"/>
    </row>
    <row r="5472" spans="1:2" x14ac:dyDescent="0.6">
      <c r="A5472" s="38"/>
      <c r="B5472" s="39"/>
    </row>
    <row r="5473" spans="1:2" x14ac:dyDescent="0.6">
      <c r="A5473" s="38"/>
      <c r="B5473" s="39"/>
    </row>
    <row r="5474" spans="1:2" x14ac:dyDescent="0.6">
      <c r="A5474" s="38"/>
      <c r="B5474" s="39"/>
    </row>
    <row r="5475" spans="1:2" x14ac:dyDescent="0.6">
      <c r="A5475" s="38"/>
      <c r="B5475" s="39"/>
    </row>
    <row r="5476" spans="1:2" x14ac:dyDescent="0.6">
      <c r="A5476" s="38"/>
      <c r="B5476" s="39"/>
    </row>
    <row r="5477" spans="1:2" x14ac:dyDescent="0.6">
      <c r="A5477" s="38"/>
      <c r="B5477" s="39"/>
    </row>
    <row r="5478" spans="1:2" x14ac:dyDescent="0.6">
      <c r="A5478" s="38"/>
      <c r="B5478" s="39"/>
    </row>
    <row r="5479" spans="1:2" x14ac:dyDescent="0.6">
      <c r="A5479" s="38"/>
      <c r="B5479" s="39"/>
    </row>
    <row r="5480" spans="1:2" x14ac:dyDescent="0.6">
      <c r="A5480" s="38"/>
      <c r="B5480" s="39"/>
    </row>
    <row r="5481" spans="1:2" x14ac:dyDescent="0.6">
      <c r="A5481" s="38"/>
      <c r="B5481" s="39"/>
    </row>
    <row r="5482" spans="1:2" x14ac:dyDescent="0.6">
      <c r="A5482" s="38"/>
      <c r="B5482" s="39"/>
    </row>
    <row r="5483" spans="1:2" x14ac:dyDescent="0.6">
      <c r="A5483" s="38"/>
      <c r="B5483" s="39"/>
    </row>
    <row r="5484" spans="1:2" x14ac:dyDescent="0.6">
      <c r="A5484" s="38"/>
      <c r="B5484" s="39"/>
    </row>
    <row r="5485" spans="1:2" x14ac:dyDescent="0.6">
      <c r="A5485" s="38"/>
      <c r="B5485" s="39"/>
    </row>
    <row r="5486" spans="1:2" x14ac:dyDescent="0.6">
      <c r="A5486" s="38"/>
      <c r="B5486" s="39"/>
    </row>
    <row r="5487" spans="1:2" x14ac:dyDescent="0.6">
      <c r="A5487" s="38"/>
      <c r="B5487" s="39"/>
    </row>
    <row r="5488" spans="1:2" x14ac:dyDescent="0.6">
      <c r="A5488" s="38"/>
      <c r="B5488" s="39"/>
    </row>
    <row r="5489" spans="1:2" x14ac:dyDescent="0.6">
      <c r="A5489" s="38"/>
      <c r="B5489" s="39"/>
    </row>
    <row r="5490" spans="1:2" x14ac:dyDescent="0.6">
      <c r="A5490" s="38"/>
      <c r="B5490" s="39"/>
    </row>
    <row r="5491" spans="1:2" x14ac:dyDescent="0.6">
      <c r="A5491" s="38"/>
      <c r="B5491" s="39"/>
    </row>
    <row r="5492" spans="1:2" x14ac:dyDescent="0.6">
      <c r="A5492" s="38"/>
      <c r="B5492" s="39"/>
    </row>
    <row r="5493" spans="1:2" x14ac:dyDescent="0.6">
      <c r="A5493" s="38"/>
      <c r="B5493" s="39"/>
    </row>
    <row r="5494" spans="1:2" x14ac:dyDescent="0.6">
      <c r="A5494" s="38"/>
      <c r="B5494" s="39"/>
    </row>
    <row r="5495" spans="1:2" x14ac:dyDescent="0.6">
      <c r="A5495" s="38"/>
      <c r="B5495" s="39"/>
    </row>
    <row r="5496" spans="1:2" x14ac:dyDescent="0.6">
      <c r="A5496" s="38"/>
      <c r="B5496" s="39"/>
    </row>
    <row r="5497" spans="1:2" x14ac:dyDescent="0.6">
      <c r="A5497" s="38"/>
      <c r="B5497" s="39"/>
    </row>
    <row r="5498" spans="1:2" x14ac:dyDescent="0.6">
      <c r="A5498" s="38"/>
      <c r="B5498" s="39"/>
    </row>
    <row r="5499" spans="1:2" x14ac:dyDescent="0.6">
      <c r="A5499" s="38"/>
      <c r="B5499" s="39"/>
    </row>
    <row r="5500" spans="1:2" x14ac:dyDescent="0.6">
      <c r="A5500" s="38"/>
      <c r="B5500" s="39"/>
    </row>
    <row r="5501" spans="1:2" x14ac:dyDescent="0.6">
      <c r="A5501" s="38"/>
      <c r="B5501" s="39"/>
    </row>
    <row r="5502" spans="1:2" x14ac:dyDescent="0.6">
      <c r="A5502" s="38"/>
      <c r="B5502" s="39"/>
    </row>
    <row r="5503" spans="1:2" x14ac:dyDescent="0.6">
      <c r="A5503" s="38"/>
      <c r="B5503" s="39"/>
    </row>
    <row r="5504" spans="1:2" x14ac:dyDescent="0.6">
      <c r="A5504" s="38"/>
      <c r="B5504" s="39"/>
    </row>
    <row r="5505" spans="1:2" x14ac:dyDescent="0.6">
      <c r="A5505" s="38"/>
      <c r="B5505" s="39"/>
    </row>
    <row r="5506" spans="1:2" x14ac:dyDescent="0.6">
      <c r="A5506" s="38"/>
      <c r="B5506" s="39"/>
    </row>
    <row r="5507" spans="1:2" x14ac:dyDescent="0.6">
      <c r="A5507" s="38"/>
      <c r="B5507" s="39"/>
    </row>
    <row r="5508" spans="1:2" x14ac:dyDescent="0.6">
      <c r="A5508" s="38"/>
      <c r="B5508" s="39"/>
    </row>
    <row r="5509" spans="1:2" x14ac:dyDescent="0.6">
      <c r="A5509" s="38"/>
      <c r="B5509" s="39"/>
    </row>
    <row r="5510" spans="1:2" x14ac:dyDescent="0.6">
      <c r="A5510" s="38"/>
      <c r="B5510" s="39"/>
    </row>
    <row r="5511" spans="1:2" x14ac:dyDescent="0.6">
      <c r="A5511" s="38"/>
      <c r="B5511" s="39"/>
    </row>
    <row r="5512" spans="1:2" x14ac:dyDescent="0.6">
      <c r="A5512" s="38"/>
      <c r="B5512" s="39"/>
    </row>
    <row r="5513" spans="1:2" x14ac:dyDescent="0.6">
      <c r="A5513" s="38"/>
      <c r="B5513" s="39"/>
    </row>
    <row r="5514" spans="1:2" x14ac:dyDescent="0.6">
      <c r="A5514" s="38"/>
      <c r="B5514" s="39"/>
    </row>
    <row r="5515" spans="1:2" x14ac:dyDescent="0.6">
      <c r="A5515" s="38"/>
      <c r="B5515" s="39"/>
    </row>
    <row r="5516" spans="1:2" x14ac:dyDescent="0.6">
      <c r="A5516" s="38"/>
      <c r="B5516" s="39"/>
    </row>
    <row r="5517" spans="1:2" x14ac:dyDescent="0.6">
      <c r="A5517" s="38"/>
      <c r="B5517" s="39"/>
    </row>
    <row r="5518" spans="1:2" x14ac:dyDescent="0.6">
      <c r="A5518" s="38"/>
      <c r="B5518" s="39"/>
    </row>
    <row r="5519" spans="1:2" x14ac:dyDescent="0.6">
      <c r="A5519" s="38"/>
      <c r="B5519" s="39"/>
    </row>
    <row r="5520" spans="1:2" x14ac:dyDescent="0.6">
      <c r="A5520" s="38"/>
      <c r="B5520" s="39"/>
    </row>
    <row r="5521" spans="1:2" x14ac:dyDescent="0.6">
      <c r="A5521" s="38"/>
      <c r="B5521" s="39"/>
    </row>
    <row r="5522" spans="1:2" x14ac:dyDescent="0.6">
      <c r="A5522" s="38"/>
      <c r="B5522" s="39"/>
    </row>
    <row r="5523" spans="1:2" x14ac:dyDescent="0.6">
      <c r="A5523" s="38"/>
      <c r="B5523" s="39"/>
    </row>
    <row r="5524" spans="1:2" x14ac:dyDescent="0.6">
      <c r="A5524" s="38"/>
      <c r="B5524" s="39"/>
    </row>
    <row r="5525" spans="1:2" x14ac:dyDescent="0.6">
      <c r="A5525" s="38"/>
      <c r="B5525" s="39"/>
    </row>
    <row r="5526" spans="1:2" x14ac:dyDescent="0.6">
      <c r="A5526" s="38"/>
      <c r="B5526" s="39"/>
    </row>
    <row r="5527" spans="1:2" x14ac:dyDescent="0.6">
      <c r="A5527" s="38"/>
      <c r="B5527" s="39"/>
    </row>
    <row r="5528" spans="1:2" x14ac:dyDescent="0.6">
      <c r="A5528" s="38"/>
      <c r="B5528" s="39"/>
    </row>
    <row r="5529" spans="1:2" x14ac:dyDescent="0.6">
      <c r="A5529" s="38"/>
      <c r="B5529" s="39"/>
    </row>
    <row r="5530" spans="1:2" x14ac:dyDescent="0.6">
      <c r="A5530" s="38"/>
      <c r="B5530" s="39"/>
    </row>
    <row r="5531" spans="1:2" x14ac:dyDescent="0.6">
      <c r="A5531" s="38"/>
      <c r="B5531" s="39"/>
    </row>
    <row r="5532" spans="1:2" x14ac:dyDescent="0.6">
      <c r="A5532" s="38"/>
      <c r="B5532" s="39"/>
    </row>
    <row r="5533" spans="1:2" x14ac:dyDescent="0.6">
      <c r="A5533" s="38"/>
      <c r="B5533" s="39"/>
    </row>
    <row r="5534" spans="1:2" x14ac:dyDescent="0.6">
      <c r="A5534" s="38"/>
      <c r="B5534" s="39"/>
    </row>
    <row r="5535" spans="1:2" x14ac:dyDescent="0.6">
      <c r="A5535" s="38"/>
      <c r="B5535" s="39"/>
    </row>
    <row r="5536" spans="1:2" x14ac:dyDescent="0.6">
      <c r="A5536" s="38"/>
      <c r="B5536" s="39"/>
    </row>
    <row r="5537" spans="1:2" x14ac:dyDescent="0.6">
      <c r="A5537" s="38"/>
      <c r="B5537" s="39"/>
    </row>
    <row r="5538" spans="1:2" x14ac:dyDescent="0.6">
      <c r="A5538" s="38"/>
      <c r="B5538" s="39"/>
    </row>
    <row r="5539" spans="1:2" x14ac:dyDescent="0.6">
      <c r="A5539" s="38"/>
      <c r="B5539" s="39"/>
    </row>
    <row r="5540" spans="1:2" x14ac:dyDescent="0.6">
      <c r="A5540" s="38"/>
      <c r="B5540" s="39"/>
    </row>
    <row r="5541" spans="1:2" x14ac:dyDescent="0.6">
      <c r="A5541" s="38"/>
      <c r="B5541" s="39"/>
    </row>
    <row r="5542" spans="1:2" x14ac:dyDescent="0.6">
      <c r="A5542" s="38"/>
      <c r="B5542" s="39"/>
    </row>
    <row r="5543" spans="1:2" x14ac:dyDescent="0.6">
      <c r="A5543" s="38"/>
      <c r="B5543" s="39"/>
    </row>
    <row r="5544" spans="1:2" x14ac:dyDescent="0.6">
      <c r="A5544" s="38"/>
      <c r="B5544" s="39"/>
    </row>
    <row r="5545" spans="1:2" x14ac:dyDescent="0.6">
      <c r="A5545" s="38"/>
      <c r="B5545" s="39"/>
    </row>
    <row r="5546" spans="1:2" x14ac:dyDescent="0.6">
      <c r="A5546" s="38"/>
      <c r="B5546" s="39"/>
    </row>
    <row r="5547" spans="1:2" x14ac:dyDescent="0.6">
      <c r="A5547" s="38"/>
      <c r="B5547" s="39"/>
    </row>
    <row r="5548" spans="1:2" x14ac:dyDescent="0.6">
      <c r="A5548" s="38"/>
      <c r="B5548" s="39"/>
    </row>
    <row r="5549" spans="1:2" x14ac:dyDescent="0.6">
      <c r="A5549" s="38"/>
      <c r="B5549" s="39"/>
    </row>
    <row r="5550" spans="1:2" x14ac:dyDescent="0.6">
      <c r="A5550" s="38"/>
      <c r="B5550" s="39"/>
    </row>
    <row r="5551" spans="1:2" x14ac:dyDescent="0.6">
      <c r="A5551" s="38"/>
      <c r="B5551" s="39"/>
    </row>
    <row r="5552" spans="1:2" x14ac:dyDescent="0.6">
      <c r="A5552" s="38"/>
      <c r="B5552" s="39"/>
    </row>
    <row r="5553" spans="1:2" x14ac:dyDescent="0.6">
      <c r="A5553" s="38"/>
      <c r="B5553" s="39"/>
    </row>
    <row r="5554" spans="1:2" x14ac:dyDescent="0.6">
      <c r="A5554" s="38"/>
      <c r="B5554" s="39"/>
    </row>
    <row r="5555" spans="1:2" x14ac:dyDescent="0.6">
      <c r="A5555" s="38"/>
      <c r="B5555" s="39"/>
    </row>
    <row r="5556" spans="1:2" x14ac:dyDescent="0.6">
      <c r="A5556" s="38"/>
      <c r="B5556" s="39"/>
    </row>
    <row r="5557" spans="1:2" x14ac:dyDescent="0.6">
      <c r="A5557" s="38"/>
      <c r="B5557" s="39"/>
    </row>
    <row r="5558" spans="1:2" x14ac:dyDescent="0.6">
      <c r="A5558" s="38"/>
      <c r="B5558" s="39"/>
    </row>
    <row r="5559" spans="1:2" x14ac:dyDescent="0.6">
      <c r="A5559" s="38"/>
      <c r="B5559" s="39"/>
    </row>
    <row r="5560" spans="1:2" x14ac:dyDescent="0.6">
      <c r="A5560" s="38"/>
      <c r="B5560" s="39"/>
    </row>
    <row r="5561" spans="1:2" x14ac:dyDescent="0.6">
      <c r="A5561" s="38"/>
      <c r="B5561" s="39"/>
    </row>
    <row r="5562" spans="1:2" x14ac:dyDescent="0.6">
      <c r="A5562" s="38"/>
      <c r="B5562" s="39"/>
    </row>
    <row r="5563" spans="1:2" x14ac:dyDescent="0.6">
      <c r="A5563" s="38"/>
      <c r="B5563" s="39"/>
    </row>
    <row r="5564" spans="1:2" x14ac:dyDescent="0.6">
      <c r="A5564" s="38"/>
      <c r="B5564" s="39"/>
    </row>
    <row r="5565" spans="1:2" x14ac:dyDescent="0.6">
      <c r="A5565" s="38"/>
      <c r="B5565" s="39"/>
    </row>
    <row r="5566" spans="1:2" x14ac:dyDescent="0.6">
      <c r="A5566" s="38"/>
      <c r="B5566" s="39"/>
    </row>
    <row r="5567" spans="1:2" x14ac:dyDescent="0.6">
      <c r="A5567" s="38"/>
      <c r="B5567" s="39"/>
    </row>
    <row r="5568" spans="1:2" x14ac:dyDescent="0.6">
      <c r="A5568" s="38"/>
      <c r="B5568" s="39"/>
    </row>
    <row r="5569" spans="1:2" x14ac:dyDescent="0.6">
      <c r="A5569" s="38"/>
      <c r="B5569" s="39"/>
    </row>
    <row r="5570" spans="1:2" x14ac:dyDescent="0.6">
      <c r="A5570" s="38"/>
      <c r="B5570" s="39"/>
    </row>
    <row r="5571" spans="1:2" x14ac:dyDescent="0.6">
      <c r="A5571" s="38"/>
      <c r="B5571" s="39"/>
    </row>
    <row r="5572" spans="1:2" x14ac:dyDescent="0.6">
      <c r="A5572" s="38"/>
      <c r="B5572" s="39"/>
    </row>
    <row r="5573" spans="1:2" x14ac:dyDescent="0.6">
      <c r="A5573" s="38"/>
      <c r="B5573" s="39"/>
    </row>
    <row r="5574" spans="1:2" x14ac:dyDescent="0.6">
      <c r="A5574" s="38"/>
      <c r="B5574" s="39"/>
    </row>
    <row r="5575" spans="1:2" x14ac:dyDescent="0.6">
      <c r="A5575" s="38"/>
      <c r="B5575" s="39"/>
    </row>
    <row r="5576" spans="1:2" x14ac:dyDescent="0.6">
      <c r="A5576" s="38"/>
      <c r="B5576" s="39"/>
    </row>
    <row r="5577" spans="1:2" x14ac:dyDescent="0.6">
      <c r="A5577" s="38"/>
      <c r="B5577" s="39"/>
    </row>
    <row r="5578" spans="1:2" x14ac:dyDescent="0.6">
      <c r="A5578" s="38"/>
      <c r="B5578" s="39"/>
    </row>
    <row r="5579" spans="1:2" x14ac:dyDescent="0.6">
      <c r="A5579" s="38"/>
      <c r="B5579" s="39"/>
    </row>
    <row r="5580" spans="1:2" x14ac:dyDescent="0.6">
      <c r="A5580" s="38"/>
      <c r="B5580" s="39"/>
    </row>
    <row r="5581" spans="1:2" x14ac:dyDescent="0.6">
      <c r="A5581" s="38"/>
      <c r="B5581" s="39"/>
    </row>
    <row r="5582" spans="1:2" x14ac:dyDescent="0.6">
      <c r="A5582" s="38"/>
      <c r="B5582" s="39"/>
    </row>
    <row r="5583" spans="1:2" x14ac:dyDescent="0.6">
      <c r="A5583" s="38"/>
      <c r="B5583" s="39"/>
    </row>
    <row r="5584" spans="1:2" x14ac:dyDescent="0.6">
      <c r="A5584" s="38"/>
      <c r="B5584" s="39"/>
    </row>
    <row r="5585" spans="1:2" x14ac:dyDescent="0.6">
      <c r="A5585" s="38"/>
      <c r="B5585" s="39"/>
    </row>
    <row r="5586" spans="1:2" x14ac:dyDescent="0.6">
      <c r="A5586" s="38"/>
      <c r="B5586" s="39"/>
    </row>
    <row r="5587" spans="1:2" x14ac:dyDescent="0.6">
      <c r="A5587" s="38"/>
      <c r="B5587" s="39"/>
    </row>
    <row r="5588" spans="1:2" x14ac:dyDescent="0.6">
      <c r="A5588" s="38"/>
      <c r="B5588" s="39"/>
    </row>
    <row r="5589" spans="1:2" x14ac:dyDescent="0.6">
      <c r="A5589" s="38"/>
      <c r="B5589" s="39"/>
    </row>
    <row r="5590" spans="1:2" x14ac:dyDescent="0.6">
      <c r="A5590" s="38"/>
      <c r="B5590" s="39"/>
    </row>
    <row r="5591" spans="1:2" x14ac:dyDescent="0.6">
      <c r="A5591" s="38"/>
      <c r="B5591" s="39"/>
    </row>
    <row r="5592" spans="1:2" x14ac:dyDescent="0.6">
      <c r="A5592" s="38"/>
      <c r="B5592" s="39"/>
    </row>
    <row r="5593" spans="1:2" x14ac:dyDescent="0.6">
      <c r="A5593" s="38"/>
      <c r="B5593" s="39"/>
    </row>
    <row r="5594" spans="1:2" x14ac:dyDescent="0.6">
      <c r="A5594" s="38"/>
      <c r="B5594" s="39"/>
    </row>
    <row r="5595" spans="1:2" x14ac:dyDescent="0.6">
      <c r="A5595" s="38"/>
      <c r="B5595" s="39"/>
    </row>
    <row r="5596" spans="1:2" x14ac:dyDescent="0.6">
      <c r="A5596" s="38"/>
      <c r="B5596" s="39"/>
    </row>
    <row r="5597" spans="1:2" x14ac:dyDescent="0.6">
      <c r="A5597" s="38"/>
      <c r="B5597" s="39"/>
    </row>
    <row r="5598" spans="1:2" x14ac:dyDescent="0.6">
      <c r="A5598" s="38"/>
      <c r="B5598" s="39"/>
    </row>
    <row r="5599" spans="1:2" x14ac:dyDescent="0.6">
      <c r="A5599" s="38"/>
      <c r="B5599" s="39"/>
    </row>
    <row r="5600" spans="1:2" x14ac:dyDescent="0.6">
      <c r="A5600" s="38"/>
      <c r="B5600" s="39"/>
    </row>
    <row r="5601" spans="1:2" x14ac:dyDescent="0.6">
      <c r="A5601" s="38"/>
      <c r="B5601" s="39"/>
    </row>
    <row r="5602" spans="1:2" x14ac:dyDescent="0.6">
      <c r="A5602" s="38"/>
      <c r="B5602" s="39"/>
    </row>
    <row r="5603" spans="1:2" x14ac:dyDescent="0.6">
      <c r="A5603" s="38"/>
      <c r="B5603" s="39"/>
    </row>
    <row r="5604" spans="1:2" x14ac:dyDescent="0.6">
      <c r="A5604" s="38"/>
      <c r="B5604" s="39"/>
    </row>
    <row r="5605" spans="1:2" x14ac:dyDescent="0.6">
      <c r="A5605" s="38"/>
      <c r="B5605" s="39"/>
    </row>
    <row r="5606" spans="1:2" x14ac:dyDescent="0.6">
      <c r="A5606" s="38"/>
      <c r="B5606" s="39"/>
    </row>
    <row r="5607" spans="1:2" x14ac:dyDescent="0.6">
      <c r="A5607" s="38"/>
      <c r="B5607" s="39"/>
    </row>
    <row r="5608" spans="1:2" x14ac:dyDescent="0.6">
      <c r="A5608" s="38"/>
      <c r="B5608" s="39"/>
    </row>
    <row r="5609" spans="1:2" x14ac:dyDescent="0.6">
      <c r="A5609" s="38"/>
      <c r="B5609" s="39"/>
    </row>
    <row r="5610" spans="1:2" x14ac:dyDescent="0.6">
      <c r="A5610" s="38"/>
      <c r="B5610" s="39"/>
    </row>
    <row r="5611" spans="1:2" x14ac:dyDescent="0.6">
      <c r="A5611" s="38"/>
      <c r="B5611" s="39"/>
    </row>
    <row r="5612" spans="1:2" x14ac:dyDescent="0.6">
      <c r="A5612" s="38"/>
      <c r="B5612" s="39"/>
    </row>
    <row r="5613" spans="1:2" x14ac:dyDescent="0.6">
      <c r="A5613" s="38"/>
      <c r="B5613" s="39"/>
    </row>
    <row r="5614" spans="1:2" x14ac:dyDescent="0.6">
      <c r="A5614" s="38"/>
      <c r="B5614" s="39"/>
    </row>
    <row r="5615" spans="1:2" x14ac:dyDescent="0.6">
      <c r="A5615" s="38"/>
      <c r="B5615" s="39"/>
    </row>
    <row r="5616" spans="1:2" x14ac:dyDescent="0.6">
      <c r="A5616" s="38"/>
      <c r="B5616" s="39"/>
    </row>
    <row r="5617" spans="1:2" x14ac:dyDescent="0.6">
      <c r="A5617" s="38"/>
      <c r="B5617" s="39"/>
    </row>
    <row r="5618" spans="1:2" x14ac:dyDescent="0.6">
      <c r="A5618" s="38"/>
      <c r="B5618" s="39"/>
    </row>
    <row r="5619" spans="1:2" x14ac:dyDescent="0.6">
      <c r="A5619" s="38"/>
      <c r="B5619" s="39"/>
    </row>
    <row r="5620" spans="1:2" x14ac:dyDescent="0.6">
      <c r="A5620" s="38"/>
      <c r="B5620" s="39"/>
    </row>
    <row r="5621" spans="1:2" x14ac:dyDescent="0.6">
      <c r="A5621" s="38"/>
      <c r="B5621" s="39"/>
    </row>
    <row r="5622" spans="1:2" x14ac:dyDescent="0.6">
      <c r="A5622" s="38"/>
      <c r="B5622" s="39"/>
    </row>
    <row r="5623" spans="1:2" x14ac:dyDescent="0.6">
      <c r="A5623" s="38"/>
      <c r="B5623" s="39"/>
    </row>
    <row r="5624" spans="1:2" x14ac:dyDescent="0.6">
      <c r="A5624" s="38"/>
      <c r="B5624" s="39"/>
    </row>
    <row r="5625" spans="1:2" x14ac:dyDescent="0.6">
      <c r="A5625" s="38"/>
      <c r="B5625" s="39"/>
    </row>
    <row r="5626" spans="1:2" x14ac:dyDescent="0.6">
      <c r="A5626" s="38"/>
      <c r="B5626" s="39"/>
    </row>
    <row r="5627" spans="1:2" x14ac:dyDescent="0.6">
      <c r="A5627" s="38"/>
      <c r="B5627" s="39"/>
    </row>
    <row r="5628" spans="1:2" x14ac:dyDescent="0.6">
      <c r="A5628" s="38"/>
      <c r="B5628" s="39"/>
    </row>
    <row r="5629" spans="1:2" x14ac:dyDescent="0.6">
      <c r="A5629" s="38"/>
      <c r="B5629" s="39"/>
    </row>
    <row r="5630" spans="1:2" x14ac:dyDescent="0.6">
      <c r="A5630" s="38"/>
      <c r="B5630" s="39"/>
    </row>
    <row r="5631" spans="1:2" x14ac:dyDescent="0.6">
      <c r="A5631" s="38"/>
      <c r="B5631" s="39"/>
    </row>
    <row r="5632" spans="1:2" x14ac:dyDescent="0.6">
      <c r="A5632" s="38"/>
      <c r="B5632" s="39"/>
    </row>
    <row r="5633" spans="1:2" x14ac:dyDescent="0.6">
      <c r="A5633" s="38"/>
      <c r="B5633" s="39"/>
    </row>
    <row r="5634" spans="1:2" x14ac:dyDescent="0.6">
      <c r="A5634" s="38"/>
      <c r="B5634" s="39"/>
    </row>
    <row r="5635" spans="1:2" x14ac:dyDescent="0.6">
      <c r="A5635" s="38"/>
      <c r="B5635" s="39"/>
    </row>
    <row r="5636" spans="1:2" x14ac:dyDescent="0.6">
      <c r="A5636" s="38"/>
      <c r="B5636" s="39"/>
    </row>
    <row r="5637" spans="1:2" x14ac:dyDescent="0.6">
      <c r="A5637" s="38"/>
      <c r="B5637" s="39"/>
    </row>
    <row r="5638" spans="1:2" x14ac:dyDescent="0.6">
      <c r="A5638" s="38"/>
      <c r="B5638" s="39"/>
    </row>
    <row r="5639" spans="1:2" x14ac:dyDescent="0.6">
      <c r="A5639" s="38"/>
      <c r="B5639" s="39"/>
    </row>
    <row r="5640" spans="1:2" x14ac:dyDescent="0.6">
      <c r="A5640" s="38"/>
      <c r="B5640" s="39"/>
    </row>
    <row r="5641" spans="1:2" x14ac:dyDescent="0.6">
      <c r="A5641" s="38"/>
      <c r="B5641" s="39"/>
    </row>
    <row r="5642" spans="1:2" x14ac:dyDescent="0.6">
      <c r="A5642" s="38"/>
      <c r="B5642" s="39"/>
    </row>
    <row r="5643" spans="1:2" x14ac:dyDescent="0.6">
      <c r="A5643" s="38"/>
      <c r="B5643" s="39"/>
    </row>
    <row r="5644" spans="1:2" x14ac:dyDescent="0.6">
      <c r="A5644" s="38"/>
      <c r="B5644" s="39"/>
    </row>
    <row r="5645" spans="1:2" x14ac:dyDescent="0.6">
      <c r="A5645" s="38"/>
      <c r="B5645" s="39"/>
    </row>
    <row r="5646" spans="1:2" x14ac:dyDescent="0.6">
      <c r="A5646" s="38"/>
      <c r="B5646" s="39"/>
    </row>
    <row r="5647" spans="1:2" x14ac:dyDescent="0.6">
      <c r="A5647" s="38"/>
      <c r="B5647" s="39"/>
    </row>
    <row r="5648" spans="1:2" x14ac:dyDescent="0.6">
      <c r="A5648" s="38"/>
      <c r="B5648" s="39"/>
    </row>
    <row r="5649" spans="1:2" x14ac:dyDescent="0.6">
      <c r="A5649" s="38"/>
      <c r="B5649" s="39"/>
    </row>
    <row r="5650" spans="1:2" x14ac:dyDescent="0.6">
      <c r="A5650" s="38"/>
      <c r="B5650" s="39"/>
    </row>
    <row r="5651" spans="1:2" x14ac:dyDescent="0.6">
      <c r="A5651" s="38"/>
      <c r="B5651" s="39"/>
    </row>
    <row r="5652" spans="1:2" x14ac:dyDescent="0.6">
      <c r="A5652" s="38"/>
      <c r="B5652" s="39"/>
    </row>
    <row r="5653" spans="1:2" x14ac:dyDescent="0.6">
      <c r="A5653" s="38"/>
      <c r="B5653" s="39"/>
    </row>
    <row r="5654" spans="1:2" x14ac:dyDescent="0.6">
      <c r="A5654" s="38"/>
      <c r="B5654" s="39"/>
    </row>
    <row r="5655" spans="1:2" x14ac:dyDescent="0.6">
      <c r="A5655" s="38"/>
      <c r="B5655" s="39"/>
    </row>
    <row r="5656" spans="1:2" x14ac:dyDescent="0.6">
      <c r="A5656" s="38"/>
      <c r="B5656" s="39"/>
    </row>
    <row r="5657" spans="1:2" x14ac:dyDescent="0.6">
      <c r="A5657" s="38"/>
      <c r="B5657" s="39"/>
    </row>
    <row r="5658" spans="1:2" x14ac:dyDescent="0.6">
      <c r="A5658" s="38"/>
      <c r="B5658" s="39"/>
    </row>
    <row r="5659" spans="1:2" x14ac:dyDescent="0.6">
      <c r="A5659" s="38"/>
      <c r="B5659" s="39"/>
    </row>
    <row r="5660" spans="1:2" x14ac:dyDescent="0.6">
      <c r="A5660" s="38"/>
      <c r="B5660" s="39"/>
    </row>
    <row r="5661" spans="1:2" x14ac:dyDescent="0.6">
      <c r="A5661" s="38"/>
      <c r="B5661" s="39"/>
    </row>
    <row r="5662" spans="1:2" x14ac:dyDescent="0.6">
      <c r="A5662" s="38"/>
      <c r="B5662" s="39"/>
    </row>
    <row r="5663" spans="1:2" x14ac:dyDescent="0.6">
      <c r="A5663" s="38"/>
      <c r="B5663" s="39"/>
    </row>
    <row r="5664" spans="1:2" x14ac:dyDescent="0.6">
      <c r="A5664" s="38"/>
      <c r="B5664" s="39"/>
    </row>
    <row r="5665" spans="1:2" x14ac:dyDescent="0.6">
      <c r="A5665" s="38"/>
      <c r="B5665" s="39"/>
    </row>
    <row r="5666" spans="1:2" x14ac:dyDescent="0.6">
      <c r="A5666" s="38"/>
      <c r="B5666" s="39"/>
    </row>
    <row r="5667" spans="1:2" x14ac:dyDescent="0.6">
      <c r="A5667" s="38"/>
      <c r="B5667" s="39"/>
    </row>
    <row r="5668" spans="1:2" x14ac:dyDescent="0.6">
      <c r="A5668" s="38"/>
      <c r="B5668" s="39"/>
    </row>
    <row r="5669" spans="1:2" x14ac:dyDescent="0.6">
      <c r="A5669" s="38"/>
      <c r="B5669" s="39"/>
    </row>
  </sheetData>
  <sheetProtection selectLockedCells="1" selectUnlockedCells="1"/>
  <phoneticPr fontId="13" type="noConversion"/>
  <conditionalFormatting sqref="I1:I1048576">
    <cfRule type="cellIs" dxfId="3" priority="1" operator="equal">
      <formula>0</formula>
    </cfRule>
  </conditionalFormatting>
  <pageMargins left="0.54895833333333333" right="0.23906250000000001" top="0.61458333333333337" bottom="0.70833333333333337" header="0.31496062992125984" footer="0.30208333333333331"/>
  <pageSetup paperSize="9" orientation="landscape" r:id="rId1"/>
  <headerFooter>
    <oddFooter>&amp;C&amp;"TH SarabunPSK,ธรรมดา"&amp;16หน้าที่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F29A-C557-47FD-AAFC-3CBED0CCDB59}">
  <dimension ref="A1:N76"/>
  <sheetViews>
    <sheetView view="pageBreakPreview" zoomScaleNormal="100" zoomScaleSheetLayoutView="100" workbookViewId="0">
      <pane ySplit="2" topLeftCell="A63" activePane="bottomLeft" state="frozen"/>
      <selection pane="bottomLeft" activeCell="D83" sqref="D83"/>
    </sheetView>
  </sheetViews>
  <sheetFormatPr defaultRowHeight="24" x14ac:dyDescent="0.55000000000000004"/>
  <cols>
    <col min="1" max="1" width="6" style="110" customWidth="1"/>
    <col min="2" max="2" width="47" style="110" bestFit="1" customWidth="1"/>
    <col min="3" max="14" width="9.140625" style="2"/>
    <col min="15" max="16384" width="9.140625" style="110"/>
  </cols>
  <sheetData>
    <row r="1" spans="1:14" x14ac:dyDescent="0.55000000000000004">
      <c r="A1" s="299" t="s">
        <v>1532</v>
      </c>
      <c r="B1" s="299" t="s">
        <v>8</v>
      </c>
      <c r="C1" s="302" t="s">
        <v>1872</v>
      </c>
      <c r="D1" s="302"/>
      <c r="E1" s="302" t="s">
        <v>1873</v>
      </c>
      <c r="F1" s="302"/>
      <c r="G1" s="302" t="s">
        <v>1874</v>
      </c>
      <c r="H1" s="302"/>
      <c r="I1" s="302" t="s">
        <v>1875</v>
      </c>
      <c r="J1" s="302"/>
      <c r="K1" s="23" t="s">
        <v>1876</v>
      </c>
      <c r="L1" s="23" t="s">
        <v>1877</v>
      </c>
      <c r="M1" s="23" t="s">
        <v>1878</v>
      </c>
      <c r="N1" s="300" t="s">
        <v>1881</v>
      </c>
    </row>
    <row r="2" spans="1:14" s="2" customFormat="1" x14ac:dyDescent="0.55000000000000004">
      <c r="A2" s="299"/>
      <c r="B2" s="299"/>
      <c r="C2" s="23" t="s">
        <v>1879</v>
      </c>
      <c r="D2" s="23" t="s">
        <v>1880</v>
      </c>
      <c r="E2" s="23" t="s">
        <v>1879</v>
      </c>
      <c r="F2" s="23" t="s">
        <v>1880</v>
      </c>
      <c r="G2" s="23" t="s">
        <v>1879</v>
      </c>
      <c r="H2" s="23" t="s">
        <v>1880</v>
      </c>
      <c r="I2" s="23" t="s">
        <v>1879</v>
      </c>
      <c r="J2" s="23" t="s">
        <v>1880</v>
      </c>
      <c r="K2" s="23" t="s">
        <v>1879</v>
      </c>
      <c r="L2" s="23" t="s">
        <v>1879</v>
      </c>
      <c r="M2" s="23" t="s">
        <v>1880</v>
      </c>
      <c r="N2" s="301"/>
    </row>
    <row r="3" spans="1:14" x14ac:dyDescent="0.55000000000000004">
      <c r="A3" s="23">
        <v>1</v>
      </c>
      <c r="B3" s="111" t="s">
        <v>1545</v>
      </c>
      <c r="C3" s="23">
        <f>COUNTIFS(เข้าร่วมพิธี!K:K,1,เข้าร่วมพิธี!F:F,B3)</f>
        <v>1</v>
      </c>
      <c r="D3" s="23">
        <f>COUNTIFS(เข้าร่วมพิธี!K:K,2,เข้าร่วมพิธี!F:F,B3)</f>
        <v>2</v>
      </c>
      <c r="E3" s="23">
        <f>COUNTIFS(เข้าร่วมพิธี!K:K,3,เข้าร่วมพิธี!F:F,B3)</f>
        <v>1</v>
      </c>
      <c r="F3" s="23">
        <f>COUNTIFS(เข้าร่วมพิธี!K:K,4,เข้าร่วมพิธี!F:F,B3)</f>
        <v>2</v>
      </c>
      <c r="G3" s="23">
        <f>COUNTIFS(เข้าร่วมพิธี!K:K,5,เข้าร่วมพิธี!F:F,B3)</f>
        <v>1</v>
      </c>
      <c r="H3" s="23">
        <f>COUNTIFS(เข้าร่วมพิธี!K:K,6,เข้าร่วมพิธี!F:F,B3)</f>
        <v>3</v>
      </c>
      <c r="I3" s="23">
        <f>COUNTIFS(เข้าร่วมพิธี!K:K,7,เข้าร่วมพิธี!F:F,B3)</f>
        <v>0</v>
      </c>
      <c r="J3" s="23">
        <f>COUNTIFS(เข้าร่วมพิธี!K:K,8,เข้าร่วมพิธี!F:F,B3)</f>
        <v>2</v>
      </c>
      <c r="K3" s="23">
        <f>COUNTIFS(เข้าร่วมพิธี!K:K,9,เข้าร่วมพิธี!F:F,B3)</f>
        <v>0</v>
      </c>
      <c r="L3" s="23">
        <f>COUNTIFS(เข้าร่วมพิธี!K:K,10,เข้าร่วมพิธี!F:F,B3)</f>
        <v>0</v>
      </c>
      <c r="M3" s="23">
        <f>COUNTIFS(เข้าร่วมพิธี!K:K,11,เข้าร่วมพิธี!F:F,B3)</f>
        <v>0</v>
      </c>
      <c r="N3" s="23">
        <f>SUM(C3:M3)</f>
        <v>12</v>
      </c>
    </row>
    <row r="4" spans="1:14" x14ac:dyDescent="0.55000000000000004">
      <c r="A4" s="23">
        <v>2</v>
      </c>
      <c r="B4" s="111" t="s">
        <v>1548</v>
      </c>
      <c r="C4" s="23">
        <f>COUNTIFS(เข้าร่วมพิธี!K:K,1,เข้าร่วมพิธี!F:F,B4)</f>
        <v>4</v>
      </c>
      <c r="D4" s="23">
        <f>COUNTIFS(เข้าร่วมพิธี!K:K,2,เข้าร่วมพิธี!F:F,B4)</f>
        <v>3</v>
      </c>
      <c r="E4" s="23">
        <f>COUNTIFS(เข้าร่วมพิธี!K:K,3,เข้าร่วมพิธี!F:F,B4)</f>
        <v>5</v>
      </c>
      <c r="F4" s="23">
        <f>COUNTIFS(เข้าร่วมพิธี!K:K,4,เข้าร่วมพิธี!F:F,B4)</f>
        <v>1</v>
      </c>
      <c r="G4" s="23">
        <f>COUNTIFS(เข้าร่วมพิธี!K:K,5,เข้าร่วมพิธี!F:F,B4)</f>
        <v>1</v>
      </c>
      <c r="H4" s="23">
        <f>COUNTIFS(เข้าร่วมพิธี!K:K,6,เข้าร่วมพิธี!F:F,B4)</f>
        <v>2</v>
      </c>
      <c r="I4" s="23">
        <f>COUNTIFS(เข้าร่วมพิธี!K:K,7,เข้าร่วมพิธี!F:F,B4)</f>
        <v>3</v>
      </c>
      <c r="J4" s="23">
        <f>COUNTIFS(เข้าร่วมพิธี!K:K,8,เข้าร่วมพิธี!F:F,B4)</f>
        <v>4</v>
      </c>
      <c r="K4" s="23">
        <f>COUNTIFS(เข้าร่วมพิธี!K:K,9,เข้าร่วมพิธี!F:F,B4)</f>
        <v>0</v>
      </c>
      <c r="L4" s="23">
        <f>COUNTIFS(เข้าร่วมพิธี!K:K,10,เข้าร่วมพิธี!F:F,B4)</f>
        <v>0</v>
      </c>
      <c r="M4" s="23">
        <f>COUNTIFS(เข้าร่วมพิธี!K:K,11,เข้าร่วมพิธี!F:F,B4)</f>
        <v>0</v>
      </c>
      <c r="N4" s="23">
        <f t="shared" ref="N4:N72" si="0">SUM(C4:M4)</f>
        <v>23</v>
      </c>
    </row>
    <row r="5" spans="1:14" x14ac:dyDescent="0.55000000000000004">
      <c r="A5" s="23">
        <v>3</v>
      </c>
      <c r="B5" s="111" t="s">
        <v>1551</v>
      </c>
      <c r="C5" s="23">
        <f>COUNTIFS(เข้าร่วมพิธี!K:K,1,เข้าร่วมพิธี!F:F,B5)</f>
        <v>1</v>
      </c>
      <c r="D5" s="23">
        <f>COUNTIFS(เข้าร่วมพิธี!K:K,2,เข้าร่วมพิธี!F:F,B5)</f>
        <v>1</v>
      </c>
      <c r="E5" s="23">
        <f>COUNTIFS(เข้าร่วมพิธี!K:K,3,เข้าร่วมพิธี!F:F,B5)</f>
        <v>0</v>
      </c>
      <c r="F5" s="23">
        <f>COUNTIFS(เข้าร่วมพิธี!K:K,4,เข้าร่วมพิธี!F:F,B5)</f>
        <v>1</v>
      </c>
      <c r="G5" s="23">
        <f>COUNTIFS(เข้าร่วมพิธี!K:K,5,เข้าร่วมพิธี!F:F,B5)</f>
        <v>2</v>
      </c>
      <c r="H5" s="23">
        <f>COUNTIFS(เข้าร่วมพิธี!K:K,6,เข้าร่วมพิธี!F:F,B5)</f>
        <v>4</v>
      </c>
      <c r="I5" s="23">
        <f>COUNTIFS(เข้าร่วมพิธี!K:K,7,เข้าร่วมพิธี!F:F,B5)</f>
        <v>0</v>
      </c>
      <c r="J5" s="23">
        <f>COUNTIFS(เข้าร่วมพิธี!K:K,8,เข้าร่วมพิธี!F:F,B5)</f>
        <v>0</v>
      </c>
      <c r="K5" s="23">
        <f>COUNTIFS(เข้าร่วมพิธี!K:K,9,เข้าร่วมพิธี!F:F,B5)</f>
        <v>0</v>
      </c>
      <c r="L5" s="23">
        <f>COUNTIFS(เข้าร่วมพิธี!K:K,10,เข้าร่วมพิธี!F:F,B5)</f>
        <v>0</v>
      </c>
      <c r="M5" s="23">
        <f>COUNTIFS(เข้าร่วมพิธี!K:K,11,เข้าร่วมพิธี!F:F,B5)</f>
        <v>0</v>
      </c>
      <c r="N5" s="23">
        <f t="shared" si="0"/>
        <v>9</v>
      </c>
    </row>
    <row r="6" spans="1:14" x14ac:dyDescent="0.55000000000000004">
      <c r="A6" s="23">
        <v>4</v>
      </c>
      <c r="B6" s="111" t="s">
        <v>1554</v>
      </c>
      <c r="C6" s="23">
        <f>COUNTIFS(เข้าร่วมพิธี!K:K,1,เข้าร่วมพิธี!F:F,B6)</f>
        <v>2</v>
      </c>
      <c r="D6" s="23">
        <f>COUNTIFS(เข้าร่วมพิธี!K:K,2,เข้าร่วมพิธี!F:F,B6)</f>
        <v>1</v>
      </c>
      <c r="E6" s="23">
        <f>COUNTIFS(เข้าร่วมพิธี!K:K,3,เข้าร่วมพิธี!F:F,B6)</f>
        <v>3</v>
      </c>
      <c r="F6" s="23">
        <f>COUNTIFS(เข้าร่วมพิธี!K:K,4,เข้าร่วมพิธี!F:F,B6)</f>
        <v>1</v>
      </c>
      <c r="G6" s="23">
        <f>COUNTIFS(เข้าร่วมพิธี!K:K,5,เข้าร่วมพิธี!F:F,B6)</f>
        <v>4</v>
      </c>
      <c r="H6" s="23">
        <f>COUNTIFS(เข้าร่วมพิธี!K:K,6,เข้าร่วมพิธี!F:F,B6)</f>
        <v>3</v>
      </c>
      <c r="I6" s="23">
        <f>COUNTIFS(เข้าร่วมพิธี!K:K,7,เข้าร่วมพิธี!F:F,B6)</f>
        <v>3</v>
      </c>
      <c r="J6" s="23">
        <f>COUNTIFS(เข้าร่วมพิธี!K:K,8,เข้าร่วมพิธี!F:F,B6)</f>
        <v>7</v>
      </c>
      <c r="K6" s="23">
        <f>COUNTIFS(เข้าร่วมพิธี!K:K,9,เข้าร่วมพิธี!F:F,B6)</f>
        <v>0</v>
      </c>
      <c r="L6" s="23">
        <f>COUNTIFS(เข้าร่วมพิธี!K:K,10,เข้าร่วมพิธี!F:F,B6)</f>
        <v>0</v>
      </c>
      <c r="M6" s="23">
        <f>COUNTIFS(เข้าร่วมพิธี!K:K,11,เข้าร่วมพิธี!F:F,B6)</f>
        <v>0</v>
      </c>
      <c r="N6" s="23">
        <f t="shared" si="0"/>
        <v>24</v>
      </c>
    </row>
    <row r="7" spans="1:14" x14ac:dyDescent="0.55000000000000004">
      <c r="A7" s="23">
        <v>5</v>
      </c>
      <c r="B7" s="111" t="s">
        <v>1557</v>
      </c>
      <c r="C7" s="23">
        <f>COUNTIFS(เข้าร่วมพิธี!K:K,1,เข้าร่วมพิธี!F:F,B7)</f>
        <v>1</v>
      </c>
      <c r="D7" s="23">
        <f>COUNTIFS(เข้าร่วมพิธี!K:K,2,เข้าร่วมพิธี!F:F,B7)</f>
        <v>1</v>
      </c>
      <c r="E7" s="23">
        <f>COUNTIFS(เข้าร่วมพิธี!K:K,3,เข้าร่วมพิธี!F:F,B7)</f>
        <v>2</v>
      </c>
      <c r="F7" s="23">
        <f>COUNTIFS(เข้าร่วมพิธี!K:K,4,เข้าร่วมพิธี!F:F,B7)</f>
        <v>1</v>
      </c>
      <c r="G7" s="23">
        <f>COUNTIFS(เข้าร่วมพิธี!K:K,5,เข้าร่วมพิธี!F:F,B7)</f>
        <v>3</v>
      </c>
      <c r="H7" s="23">
        <f>COUNTIFS(เข้าร่วมพิธี!K:K,6,เข้าร่วมพิธี!F:F,B7)</f>
        <v>6</v>
      </c>
      <c r="I7" s="23">
        <f>COUNTIFS(เข้าร่วมพิธี!K:K,7,เข้าร่วมพิธี!F:F,B7)</f>
        <v>1</v>
      </c>
      <c r="J7" s="23">
        <f>COUNTIFS(เข้าร่วมพิธี!K:K,8,เข้าร่วมพิธี!F:F,B7)</f>
        <v>1</v>
      </c>
      <c r="K7" s="23">
        <f>COUNTIFS(เข้าร่วมพิธี!K:K,9,เข้าร่วมพิธี!F:F,B7)</f>
        <v>0</v>
      </c>
      <c r="L7" s="23">
        <f>COUNTIFS(เข้าร่วมพิธี!K:K,10,เข้าร่วมพิธี!F:F,B7)</f>
        <v>0</v>
      </c>
      <c r="M7" s="23">
        <f>COUNTIFS(เข้าร่วมพิธี!K:K,11,เข้าร่วมพิธี!F:F,B7)</f>
        <v>0</v>
      </c>
      <c r="N7" s="23">
        <f t="shared" si="0"/>
        <v>16</v>
      </c>
    </row>
    <row r="8" spans="1:14" x14ac:dyDescent="0.55000000000000004">
      <c r="A8" s="23">
        <v>6</v>
      </c>
      <c r="B8" s="111" t="s">
        <v>1559</v>
      </c>
      <c r="C8" s="23">
        <f>COUNTIFS(เข้าร่วมพิธี!K:K,1,เข้าร่วมพิธี!F:F,B8)</f>
        <v>0</v>
      </c>
      <c r="D8" s="23">
        <f>COUNTIFS(เข้าร่วมพิธี!K:K,2,เข้าร่วมพิธี!F:F,B8)</f>
        <v>0</v>
      </c>
      <c r="E8" s="23">
        <f>COUNTIFS(เข้าร่วมพิธี!K:K,3,เข้าร่วมพิธี!F:F,B8)</f>
        <v>0</v>
      </c>
      <c r="F8" s="23">
        <f>COUNTIFS(เข้าร่วมพิธี!K:K,4,เข้าร่วมพิธี!F:F,B8)</f>
        <v>0</v>
      </c>
      <c r="G8" s="23">
        <f>COUNTIFS(เข้าร่วมพิธี!K:K,5,เข้าร่วมพิธี!F:F,B8)</f>
        <v>0</v>
      </c>
      <c r="H8" s="23">
        <f>COUNTIFS(เข้าร่วมพิธี!K:K,6,เข้าร่วมพิธี!F:F,B8)</f>
        <v>0</v>
      </c>
      <c r="I8" s="23">
        <f>COUNTIFS(เข้าร่วมพิธี!K:K,7,เข้าร่วมพิธี!F:F,B8)</f>
        <v>2</v>
      </c>
      <c r="J8" s="23">
        <f>COUNTIFS(เข้าร่วมพิธี!K:K,8,เข้าร่วมพิธี!F:F,B8)</f>
        <v>1</v>
      </c>
      <c r="K8" s="23">
        <f>COUNTIFS(เข้าร่วมพิธี!K:K,9,เข้าร่วมพิธี!F:F,B8)</f>
        <v>0</v>
      </c>
      <c r="L8" s="23">
        <f>COUNTIFS(เข้าร่วมพิธี!K:K,10,เข้าร่วมพิธี!F:F,B8)</f>
        <v>0</v>
      </c>
      <c r="M8" s="23">
        <f>COUNTIFS(เข้าร่วมพิธี!K:K,11,เข้าร่วมพิธี!F:F,B8)</f>
        <v>0</v>
      </c>
      <c r="N8" s="23">
        <f t="shared" si="0"/>
        <v>3</v>
      </c>
    </row>
    <row r="9" spans="1:14" x14ac:dyDescent="0.55000000000000004">
      <c r="A9" s="23">
        <v>7</v>
      </c>
      <c r="B9" s="111" t="s">
        <v>1562</v>
      </c>
      <c r="C9" s="23">
        <f>COUNTIFS(เข้าร่วมพิธี!K:K,1,เข้าร่วมพิธี!F:F,B9)</f>
        <v>0</v>
      </c>
      <c r="D9" s="23">
        <f>COUNTIFS(เข้าร่วมพิธี!K:K,2,เข้าร่วมพิธี!F:F,B9)</f>
        <v>0</v>
      </c>
      <c r="E9" s="23">
        <f>COUNTIFS(เข้าร่วมพิธี!K:K,3,เข้าร่วมพิธี!F:F,B9)</f>
        <v>0</v>
      </c>
      <c r="F9" s="23">
        <f>COUNTIFS(เข้าร่วมพิธี!K:K,4,เข้าร่วมพิธี!F:F,B9)</f>
        <v>0</v>
      </c>
      <c r="G9" s="23">
        <f>COUNTIFS(เข้าร่วมพิธี!K:K,5,เข้าร่วมพิธี!F:F,B9)</f>
        <v>0</v>
      </c>
      <c r="H9" s="23">
        <f>COUNTIFS(เข้าร่วมพิธี!K:K,6,เข้าร่วมพิธี!F:F,B9)</f>
        <v>0</v>
      </c>
      <c r="I9" s="23">
        <f>COUNTIFS(เข้าร่วมพิธี!K:K,7,เข้าร่วมพิธี!F:F,B9)</f>
        <v>0</v>
      </c>
      <c r="J9" s="23">
        <f>COUNTIFS(เข้าร่วมพิธี!K:K,8,เข้าร่วมพิธี!F:F,B9)</f>
        <v>0</v>
      </c>
      <c r="K9" s="23">
        <f>COUNTIFS(เข้าร่วมพิธี!K:K,9,เข้าร่วมพิธี!F:F,B9)</f>
        <v>0</v>
      </c>
      <c r="L9" s="23">
        <f>COUNTIFS(เข้าร่วมพิธี!K:K,10,เข้าร่วมพิธี!F:F,B9)</f>
        <v>0</v>
      </c>
      <c r="M9" s="23">
        <f>COUNTIFS(เข้าร่วมพิธี!K:K,11,เข้าร่วมพิธี!F:F,B9)</f>
        <v>0</v>
      </c>
      <c r="N9" s="23">
        <f t="shared" si="0"/>
        <v>0</v>
      </c>
    </row>
    <row r="10" spans="1:14" x14ac:dyDescent="0.55000000000000004">
      <c r="A10" s="23">
        <v>8</v>
      </c>
      <c r="B10" s="111" t="s">
        <v>1565</v>
      </c>
      <c r="C10" s="23">
        <f>COUNTIFS(เข้าร่วมพิธี!K:K,1,เข้าร่วมพิธี!F:F,B10)</f>
        <v>0</v>
      </c>
      <c r="D10" s="23">
        <f>COUNTIFS(เข้าร่วมพิธี!K:K,2,เข้าร่วมพิธี!F:F,B10)</f>
        <v>0</v>
      </c>
      <c r="E10" s="23">
        <f>COUNTIFS(เข้าร่วมพิธี!K:K,3,เข้าร่วมพิธี!F:F,B10)</f>
        <v>0</v>
      </c>
      <c r="F10" s="23">
        <f>COUNTIFS(เข้าร่วมพิธี!K:K,4,เข้าร่วมพิธี!F:F,B10)</f>
        <v>0</v>
      </c>
      <c r="G10" s="23">
        <f>COUNTIFS(เข้าร่วมพิธี!K:K,5,เข้าร่วมพิธี!F:F,B10)</f>
        <v>0</v>
      </c>
      <c r="H10" s="23">
        <f>COUNTIFS(เข้าร่วมพิธี!K:K,6,เข้าร่วมพิธี!F:F,B10)</f>
        <v>0</v>
      </c>
      <c r="I10" s="23">
        <f>COUNTIFS(เข้าร่วมพิธี!K:K,7,เข้าร่วมพิธี!F:F,B10)</f>
        <v>0</v>
      </c>
      <c r="J10" s="23">
        <f>COUNTIFS(เข้าร่วมพิธี!K:K,8,เข้าร่วมพิธี!F:F,B10)</f>
        <v>1</v>
      </c>
      <c r="K10" s="23">
        <f>COUNTIFS(เข้าร่วมพิธี!K:K,9,เข้าร่วมพิธี!F:F,B10)</f>
        <v>0</v>
      </c>
      <c r="L10" s="23">
        <f>COUNTIFS(เข้าร่วมพิธี!K:K,10,เข้าร่วมพิธี!F:F,B10)</f>
        <v>0</v>
      </c>
      <c r="M10" s="23">
        <f>COUNTIFS(เข้าร่วมพิธี!K:K,11,เข้าร่วมพิธี!F:F,B10)</f>
        <v>0</v>
      </c>
      <c r="N10" s="23">
        <f t="shared" si="0"/>
        <v>1</v>
      </c>
    </row>
    <row r="11" spans="1:14" x14ac:dyDescent="0.55000000000000004">
      <c r="A11" s="23">
        <v>9</v>
      </c>
      <c r="B11" s="111" t="s">
        <v>1567</v>
      </c>
      <c r="C11" s="23">
        <f>COUNTIFS(เข้าร่วมพิธี!K:K,1,เข้าร่วมพิธี!F:F,B11)</f>
        <v>0</v>
      </c>
      <c r="D11" s="23">
        <f>COUNTIFS(เข้าร่วมพิธี!K:K,2,เข้าร่วมพิธี!F:F,B11)</f>
        <v>0</v>
      </c>
      <c r="E11" s="23">
        <f>COUNTIFS(เข้าร่วมพิธี!K:K,3,เข้าร่วมพิธี!F:F,B11)</f>
        <v>0</v>
      </c>
      <c r="F11" s="23">
        <f>COUNTIFS(เข้าร่วมพิธี!K:K,4,เข้าร่วมพิธี!F:F,B11)</f>
        <v>0</v>
      </c>
      <c r="G11" s="23">
        <f>COUNTIFS(เข้าร่วมพิธี!K:K,5,เข้าร่วมพิธี!F:F,B11)</f>
        <v>0</v>
      </c>
      <c r="H11" s="23">
        <f>COUNTIFS(เข้าร่วมพิธี!K:K,6,เข้าร่วมพิธี!F:F,B11)</f>
        <v>0</v>
      </c>
      <c r="I11" s="23">
        <f>COUNTIFS(เข้าร่วมพิธี!K:K,7,เข้าร่วมพิธี!F:F,B11)</f>
        <v>0</v>
      </c>
      <c r="J11" s="23">
        <f>COUNTIFS(เข้าร่วมพิธี!K:K,8,เข้าร่วมพิธี!F:F,B11)</f>
        <v>0</v>
      </c>
      <c r="K11" s="23">
        <f>COUNTIFS(เข้าร่วมพิธี!K:K,9,เข้าร่วมพิธี!F:F,B11)</f>
        <v>0</v>
      </c>
      <c r="L11" s="23">
        <f>COUNTIFS(เข้าร่วมพิธี!K:K,10,เข้าร่วมพิธี!F:F,B11)</f>
        <v>0</v>
      </c>
      <c r="M11" s="23">
        <f>COUNTIFS(เข้าร่วมพิธี!K:K,11,เข้าร่วมพิธี!F:F,B11)</f>
        <v>0</v>
      </c>
      <c r="N11" s="23">
        <f t="shared" si="0"/>
        <v>0</v>
      </c>
    </row>
    <row r="12" spans="1:14" x14ac:dyDescent="0.55000000000000004">
      <c r="A12" s="23">
        <v>10</v>
      </c>
      <c r="B12" s="111" t="s">
        <v>1570</v>
      </c>
      <c r="C12" s="23">
        <f>COUNTIFS(เข้าร่วมพิธี!K:K,1,เข้าร่วมพิธี!F:F,B12)</f>
        <v>0</v>
      </c>
      <c r="D12" s="23">
        <f>COUNTIFS(เข้าร่วมพิธี!K:K,2,เข้าร่วมพิธี!F:F,B12)</f>
        <v>0</v>
      </c>
      <c r="E12" s="23">
        <f>COUNTIFS(เข้าร่วมพิธี!K:K,3,เข้าร่วมพิธี!F:F,B12)</f>
        <v>0</v>
      </c>
      <c r="F12" s="23">
        <f>COUNTIFS(เข้าร่วมพิธี!K:K,4,เข้าร่วมพิธี!F:F,B12)</f>
        <v>0</v>
      </c>
      <c r="G12" s="23">
        <f>COUNTIFS(เข้าร่วมพิธี!K:K,5,เข้าร่วมพิธี!F:F,B12)</f>
        <v>0</v>
      </c>
      <c r="H12" s="23">
        <f>COUNTIFS(เข้าร่วมพิธี!K:K,6,เข้าร่วมพิธี!F:F,B12)</f>
        <v>0</v>
      </c>
      <c r="I12" s="23">
        <f>COUNTIFS(เข้าร่วมพิธี!K:K,7,เข้าร่วมพิธี!F:F,B12)</f>
        <v>0</v>
      </c>
      <c r="J12" s="23">
        <f>COUNTIFS(เข้าร่วมพิธี!K:K,8,เข้าร่วมพิธี!F:F,B12)</f>
        <v>0</v>
      </c>
      <c r="K12" s="23">
        <f>COUNTIFS(เข้าร่วมพิธี!K:K,9,เข้าร่วมพิธี!F:F,B12)</f>
        <v>0</v>
      </c>
      <c r="L12" s="23">
        <f>COUNTIFS(เข้าร่วมพิธี!K:K,10,เข้าร่วมพิธี!F:F,B12)</f>
        <v>0</v>
      </c>
      <c r="M12" s="23">
        <f>COUNTIFS(เข้าร่วมพิธี!K:K,11,เข้าร่วมพิธี!F:F,B12)</f>
        <v>0</v>
      </c>
      <c r="N12" s="23">
        <f t="shared" si="0"/>
        <v>0</v>
      </c>
    </row>
    <row r="13" spans="1:14" s="113" customFormat="1" ht="24.75" thickBot="1" x14ac:dyDescent="0.6">
      <c r="A13" s="119"/>
      <c r="B13" s="120" t="s">
        <v>1882</v>
      </c>
      <c r="C13" s="119">
        <f>SUM(C3:C12)</f>
        <v>9</v>
      </c>
      <c r="D13" s="119">
        <f t="shared" ref="D13:N13" si="1">SUM(D3:D12)</f>
        <v>8</v>
      </c>
      <c r="E13" s="119">
        <f t="shared" si="1"/>
        <v>11</v>
      </c>
      <c r="F13" s="119">
        <f t="shared" si="1"/>
        <v>6</v>
      </c>
      <c r="G13" s="119">
        <f t="shared" si="1"/>
        <v>11</v>
      </c>
      <c r="H13" s="119">
        <f t="shared" si="1"/>
        <v>18</v>
      </c>
      <c r="I13" s="119">
        <f t="shared" si="1"/>
        <v>9</v>
      </c>
      <c r="J13" s="119">
        <f t="shared" si="1"/>
        <v>16</v>
      </c>
      <c r="K13" s="119">
        <f t="shared" si="1"/>
        <v>0</v>
      </c>
      <c r="L13" s="119">
        <f t="shared" si="1"/>
        <v>0</v>
      </c>
      <c r="M13" s="119">
        <f t="shared" si="1"/>
        <v>0</v>
      </c>
      <c r="N13" s="119">
        <f t="shared" si="1"/>
        <v>88</v>
      </c>
    </row>
    <row r="14" spans="1:14" ht="24.75" thickTop="1" x14ac:dyDescent="0.55000000000000004">
      <c r="A14" s="114">
        <v>11</v>
      </c>
      <c r="B14" s="115" t="s">
        <v>1573</v>
      </c>
      <c r="C14" s="114">
        <f>COUNTIFS(เข้าร่วมพิธี!K:K,1,เข้าร่วมพิธี!F:F,B14)</f>
        <v>1</v>
      </c>
      <c r="D14" s="114">
        <f>COUNTIFS(เข้าร่วมพิธี!K:K,2,เข้าร่วมพิธี!F:F,B14)</f>
        <v>0</v>
      </c>
      <c r="E14" s="114">
        <f>COUNTIFS(เข้าร่วมพิธี!K:K,3,เข้าร่วมพิธี!F:F,B14)</f>
        <v>0</v>
      </c>
      <c r="F14" s="114">
        <f>COUNTIFS(เข้าร่วมพิธี!K:K,4,เข้าร่วมพิธี!F:F,B14)</f>
        <v>4</v>
      </c>
      <c r="G14" s="114">
        <f>COUNTIFS(เข้าร่วมพิธี!K:K,5,เข้าร่วมพิธี!F:F,B14)</f>
        <v>2</v>
      </c>
      <c r="H14" s="114">
        <f>COUNTIFS(เข้าร่วมพิธี!K:K,6,เข้าร่วมพิธี!F:F,B14)</f>
        <v>5</v>
      </c>
      <c r="I14" s="114">
        <f>COUNTIFS(เข้าร่วมพิธี!K:K,7,เข้าร่วมพิธี!F:F,B14)</f>
        <v>0</v>
      </c>
      <c r="J14" s="114">
        <f>COUNTIFS(เข้าร่วมพิธี!K:K,8,เข้าร่วมพิธี!F:F,B14)</f>
        <v>9</v>
      </c>
      <c r="K14" s="114">
        <f>COUNTIFS(เข้าร่วมพิธี!K:K,9,เข้าร่วมพิธี!F:F,B14)</f>
        <v>0</v>
      </c>
      <c r="L14" s="114">
        <f>COUNTIFS(เข้าร่วมพิธี!K:K,10,เข้าร่วมพิธี!F:F,B14)</f>
        <v>0</v>
      </c>
      <c r="M14" s="114">
        <f>COUNTIFS(เข้าร่วมพิธี!K:K,11,เข้าร่วมพิธี!F:F,B14)</f>
        <v>1</v>
      </c>
      <c r="N14" s="114">
        <f t="shared" si="0"/>
        <v>22</v>
      </c>
    </row>
    <row r="15" spans="1:14" x14ac:dyDescent="0.55000000000000004">
      <c r="A15" s="23">
        <v>12</v>
      </c>
      <c r="B15" s="111" t="s">
        <v>1576</v>
      </c>
      <c r="C15" s="23">
        <f>COUNTIFS(เข้าร่วมพิธี!K:K,1,เข้าร่วมพิธี!F:F,B15)</f>
        <v>0</v>
      </c>
      <c r="D15" s="23">
        <f>COUNTIFS(เข้าร่วมพิธี!K:K,2,เข้าร่วมพิธี!F:F,B15)</f>
        <v>0</v>
      </c>
      <c r="E15" s="23">
        <f>COUNTIFS(เข้าร่วมพิธี!K:K,3,เข้าร่วมพิธี!F:F,B15)</f>
        <v>1</v>
      </c>
      <c r="F15" s="23">
        <f>COUNTIFS(เข้าร่วมพิธี!K:K,4,เข้าร่วมพิธี!F:F,B15)</f>
        <v>0</v>
      </c>
      <c r="G15" s="23">
        <f>COUNTIFS(เข้าร่วมพิธี!K:K,5,เข้าร่วมพิธี!F:F,B15)</f>
        <v>3</v>
      </c>
      <c r="H15" s="23">
        <f>COUNTIFS(เข้าร่วมพิธี!K:K,6,เข้าร่วมพิธี!F:F,B15)</f>
        <v>4</v>
      </c>
      <c r="I15" s="23">
        <f>COUNTIFS(เข้าร่วมพิธี!K:K,7,เข้าร่วมพิธี!F:F,B15)</f>
        <v>0</v>
      </c>
      <c r="J15" s="23">
        <f>COUNTIFS(เข้าร่วมพิธี!K:K,8,เข้าร่วมพิธี!F:F,B15)</f>
        <v>0</v>
      </c>
      <c r="K15" s="23">
        <f>COUNTIFS(เข้าร่วมพิธี!K:K,9,เข้าร่วมพิธี!F:F,B15)</f>
        <v>0</v>
      </c>
      <c r="L15" s="23">
        <f>COUNTIFS(เข้าร่วมพิธี!K:K,10,เข้าร่วมพิธี!F:F,B15)</f>
        <v>0</v>
      </c>
      <c r="M15" s="23">
        <f>COUNTIFS(เข้าร่วมพิธี!K:K,11,เข้าร่วมพิธี!F:F,B15)</f>
        <v>0</v>
      </c>
      <c r="N15" s="23">
        <f t="shared" si="0"/>
        <v>8</v>
      </c>
    </row>
    <row r="16" spans="1:14" x14ac:dyDescent="0.55000000000000004">
      <c r="A16" s="23">
        <v>13</v>
      </c>
      <c r="B16" s="111" t="s">
        <v>1579</v>
      </c>
      <c r="C16" s="23">
        <f>COUNTIFS(เข้าร่วมพิธี!K:K,1,เข้าร่วมพิธี!F:F,B16)</f>
        <v>0</v>
      </c>
      <c r="D16" s="23">
        <f>COUNTIFS(เข้าร่วมพิธี!K:K,2,เข้าร่วมพิธี!F:F,B16)</f>
        <v>0</v>
      </c>
      <c r="E16" s="23">
        <f>COUNTIFS(เข้าร่วมพิธี!K:K,3,เข้าร่วมพิธี!F:F,B16)</f>
        <v>0</v>
      </c>
      <c r="F16" s="23">
        <f>COUNTIFS(เข้าร่วมพิธี!K:K,4,เข้าร่วมพิธี!F:F,B16)</f>
        <v>0</v>
      </c>
      <c r="G16" s="23">
        <f>COUNTIFS(เข้าร่วมพิธี!K:K,5,เข้าร่วมพิธี!F:F,B16)</f>
        <v>0</v>
      </c>
      <c r="H16" s="23">
        <f>COUNTIFS(เข้าร่วมพิธี!K:K,6,เข้าร่วมพิธี!F:F,B16)</f>
        <v>0</v>
      </c>
      <c r="I16" s="23">
        <f>COUNTIFS(เข้าร่วมพิธี!K:K,7,เข้าร่วมพิธี!F:F,B16)</f>
        <v>0</v>
      </c>
      <c r="J16" s="23">
        <f>COUNTIFS(เข้าร่วมพิธี!K:K,8,เข้าร่วมพิธี!F:F,B16)</f>
        <v>0</v>
      </c>
      <c r="K16" s="23">
        <f>COUNTIFS(เข้าร่วมพิธี!K:K,9,เข้าร่วมพิธี!F:F,B16)</f>
        <v>0</v>
      </c>
      <c r="L16" s="23">
        <f>COUNTIFS(เข้าร่วมพิธี!K:K,10,เข้าร่วมพิธี!F:F,B16)</f>
        <v>0</v>
      </c>
      <c r="M16" s="23">
        <f>COUNTIFS(เข้าร่วมพิธี!K:K,11,เข้าร่วมพิธี!F:F,B16)</f>
        <v>0</v>
      </c>
      <c r="N16" s="23">
        <f t="shared" si="0"/>
        <v>0</v>
      </c>
    </row>
    <row r="17" spans="1:14" x14ac:dyDescent="0.55000000000000004">
      <c r="A17" s="23">
        <v>14</v>
      </c>
      <c r="B17" s="111" t="s">
        <v>1582</v>
      </c>
      <c r="C17" s="23">
        <f>COUNTIFS(เข้าร่วมพิธี!K:K,1,เข้าร่วมพิธี!F:F,B17)</f>
        <v>1</v>
      </c>
      <c r="D17" s="23">
        <f>COUNTIFS(เข้าร่วมพิธี!K:K,2,เข้าร่วมพิธี!F:F,B17)</f>
        <v>0</v>
      </c>
      <c r="E17" s="23">
        <f>COUNTIFS(เข้าร่วมพิธี!K:K,3,เข้าร่วมพิธี!F:F,B17)</f>
        <v>0</v>
      </c>
      <c r="F17" s="23">
        <f>COUNTIFS(เข้าร่วมพิธี!K:K,4,เข้าร่วมพิธี!F:F,B17)</f>
        <v>1</v>
      </c>
      <c r="G17" s="23">
        <f>COUNTIFS(เข้าร่วมพิธี!K:K,5,เข้าร่วมพิธี!F:F,B17)</f>
        <v>0</v>
      </c>
      <c r="H17" s="23">
        <f>COUNTIFS(เข้าร่วมพิธี!K:K,6,เข้าร่วมพิธี!F:F,B17)</f>
        <v>1</v>
      </c>
      <c r="I17" s="23">
        <f>COUNTIFS(เข้าร่วมพิธี!K:K,7,เข้าร่วมพิธี!F:F,B17)</f>
        <v>1</v>
      </c>
      <c r="J17" s="23">
        <f>COUNTIFS(เข้าร่วมพิธี!K:K,8,เข้าร่วมพิธี!F:F,B17)</f>
        <v>1</v>
      </c>
      <c r="K17" s="23">
        <f>COUNTIFS(เข้าร่วมพิธี!K:K,9,เข้าร่วมพิธี!F:F,B17)</f>
        <v>0</v>
      </c>
      <c r="L17" s="23">
        <f>COUNTIFS(เข้าร่วมพิธี!K:K,10,เข้าร่วมพิธี!F:F,B17)</f>
        <v>0</v>
      </c>
      <c r="M17" s="23">
        <f>COUNTIFS(เข้าร่วมพิธี!K:K,11,เข้าร่วมพิธี!F:F,B17)</f>
        <v>2</v>
      </c>
      <c r="N17" s="23">
        <f t="shared" si="0"/>
        <v>7</v>
      </c>
    </row>
    <row r="18" spans="1:14" x14ac:dyDescent="0.55000000000000004">
      <c r="A18" s="23">
        <v>15</v>
      </c>
      <c r="B18" s="111" t="s">
        <v>1585</v>
      </c>
      <c r="C18" s="23">
        <f>COUNTIFS(เข้าร่วมพิธี!K:K,1,เข้าร่วมพิธี!F:F,B18)</f>
        <v>0</v>
      </c>
      <c r="D18" s="23">
        <f>COUNTIFS(เข้าร่วมพิธี!K:K,2,เข้าร่วมพิธี!F:F,B18)</f>
        <v>1</v>
      </c>
      <c r="E18" s="23">
        <f>COUNTIFS(เข้าร่วมพิธี!K:K,3,เข้าร่วมพิธี!F:F,B18)</f>
        <v>3</v>
      </c>
      <c r="F18" s="23">
        <f>COUNTIFS(เข้าร่วมพิธี!K:K,4,เข้าร่วมพิธี!F:F,B18)</f>
        <v>0</v>
      </c>
      <c r="G18" s="23">
        <f>COUNTIFS(เข้าร่วมพิธี!K:K,5,เข้าร่วมพิธี!F:F,B18)</f>
        <v>3</v>
      </c>
      <c r="H18" s="23">
        <f>COUNTIFS(เข้าร่วมพิธี!K:K,6,เข้าร่วมพิธี!F:F,B18)</f>
        <v>5</v>
      </c>
      <c r="I18" s="23">
        <f>COUNTIFS(เข้าร่วมพิธี!K:K,7,เข้าร่วมพิธี!F:F,B18)</f>
        <v>0</v>
      </c>
      <c r="J18" s="23">
        <f>COUNTIFS(เข้าร่วมพิธี!K:K,8,เข้าร่วมพิธี!F:F,B18)</f>
        <v>0</v>
      </c>
      <c r="K18" s="23">
        <f>COUNTIFS(เข้าร่วมพิธี!K:K,9,เข้าร่วมพิธี!F:F,B18)</f>
        <v>0</v>
      </c>
      <c r="L18" s="23">
        <f>COUNTIFS(เข้าร่วมพิธี!K:K,10,เข้าร่วมพิธี!F:F,B18)</f>
        <v>0</v>
      </c>
      <c r="M18" s="23">
        <f>COUNTIFS(เข้าร่วมพิธี!K:K,11,เข้าร่วมพิธี!F:F,B18)</f>
        <v>0</v>
      </c>
      <c r="N18" s="23">
        <f t="shared" si="0"/>
        <v>12</v>
      </c>
    </row>
    <row r="19" spans="1:14" x14ac:dyDescent="0.55000000000000004">
      <c r="A19" s="23">
        <v>16</v>
      </c>
      <c r="B19" s="111" t="s">
        <v>1588</v>
      </c>
      <c r="C19" s="23">
        <f>COUNTIFS(เข้าร่วมพิธี!K:K,1,เข้าร่วมพิธี!F:F,B19)</f>
        <v>0</v>
      </c>
      <c r="D19" s="23">
        <f>COUNTIFS(เข้าร่วมพิธี!K:K,2,เข้าร่วมพิธี!F:F,B19)</f>
        <v>0</v>
      </c>
      <c r="E19" s="23">
        <f>COUNTIFS(เข้าร่วมพิธี!K:K,3,เข้าร่วมพิธี!F:F,B19)</f>
        <v>0</v>
      </c>
      <c r="F19" s="23">
        <f>COUNTIFS(เข้าร่วมพิธี!K:K,4,เข้าร่วมพิธี!F:F,B19)</f>
        <v>2</v>
      </c>
      <c r="G19" s="23">
        <f>COUNTIFS(เข้าร่วมพิธี!K:K,5,เข้าร่วมพิธี!F:F,B19)</f>
        <v>0</v>
      </c>
      <c r="H19" s="23">
        <f>COUNTIFS(เข้าร่วมพิธี!K:K,6,เข้าร่วมพิธี!F:F,B19)</f>
        <v>0</v>
      </c>
      <c r="I19" s="23">
        <f>COUNTIFS(เข้าร่วมพิธี!K:K,7,เข้าร่วมพิธี!F:F,B19)</f>
        <v>0</v>
      </c>
      <c r="J19" s="23">
        <f>COUNTIFS(เข้าร่วมพิธี!K:K,8,เข้าร่วมพิธี!F:F,B19)</f>
        <v>1</v>
      </c>
      <c r="K19" s="23">
        <f>COUNTIFS(เข้าร่วมพิธี!K:K,9,เข้าร่วมพิธี!F:F,B19)</f>
        <v>0</v>
      </c>
      <c r="L19" s="23">
        <f>COUNTIFS(เข้าร่วมพิธี!K:K,10,เข้าร่วมพิธี!F:F,B19)</f>
        <v>0</v>
      </c>
      <c r="M19" s="23">
        <f>COUNTIFS(เข้าร่วมพิธี!K:K,11,เข้าร่วมพิธี!F:F,B19)</f>
        <v>0</v>
      </c>
      <c r="N19" s="23">
        <f t="shared" si="0"/>
        <v>3</v>
      </c>
    </row>
    <row r="20" spans="1:14" x14ac:dyDescent="0.55000000000000004">
      <c r="A20" s="23">
        <v>17</v>
      </c>
      <c r="B20" s="111" t="s">
        <v>1591</v>
      </c>
      <c r="C20" s="23">
        <f>COUNTIFS(เข้าร่วมพิธี!K:K,1,เข้าร่วมพิธี!F:F,B20)</f>
        <v>0</v>
      </c>
      <c r="D20" s="23">
        <f>COUNTIFS(เข้าร่วมพิธี!K:K,2,เข้าร่วมพิธี!F:F,B20)</f>
        <v>0</v>
      </c>
      <c r="E20" s="23">
        <f>COUNTIFS(เข้าร่วมพิธี!K:K,3,เข้าร่วมพิธี!F:F,B20)</f>
        <v>0</v>
      </c>
      <c r="F20" s="23">
        <f>COUNTIFS(เข้าร่วมพิธี!K:K,4,เข้าร่วมพิธี!F:F,B20)</f>
        <v>0</v>
      </c>
      <c r="G20" s="23">
        <f>COUNTIFS(เข้าร่วมพิธี!K:K,5,เข้าร่วมพิธี!F:F,B20)</f>
        <v>0</v>
      </c>
      <c r="H20" s="23">
        <f>COUNTIFS(เข้าร่วมพิธี!K:K,6,เข้าร่วมพิธี!F:F,B20)</f>
        <v>0</v>
      </c>
      <c r="I20" s="23">
        <f>COUNTIFS(เข้าร่วมพิธี!K:K,7,เข้าร่วมพิธี!F:F,B20)</f>
        <v>0</v>
      </c>
      <c r="J20" s="23">
        <f>COUNTIFS(เข้าร่วมพิธี!K:K,8,เข้าร่วมพิธี!F:F,B20)</f>
        <v>4</v>
      </c>
      <c r="K20" s="23">
        <f>COUNTIFS(เข้าร่วมพิธี!K:K,9,เข้าร่วมพิธี!F:F,B20)</f>
        <v>0</v>
      </c>
      <c r="L20" s="23">
        <f>COUNTIFS(เข้าร่วมพิธี!K:K,10,เข้าร่วมพิธี!F:F,B20)</f>
        <v>0</v>
      </c>
      <c r="M20" s="23">
        <f>COUNTIFS(เข้าร่วมพิธี!K:K,11,เข้าร่วมพิธี!F:F,B20)</f>
        <v>0</v>
      </c>
      <c r="N20" s="23">
        <f t="shared" si="0"/>
        <v>4</v>
      </c>
    </row>
    <row r="21" spans="1:14" x14ac:dyDescent="0.55000000000000004">
      <c r="A21" s="23">
        <v>18</v>
      </c>
      <c r="B21" s="111" t="s">
        <v>1594</v>
      </c>
      <c r="C21" s="23">
        <f>COUNTIFS(เข้าร่วมพิธี!K:K,1,เข้าร่วมพิธี!F:F,B21)</f>
        <v>0</v>
      </c>
      <c r="D21" s="23">
        <f>COUNTIFS(เข้าร่วมพิธี!K:K,2,เข้าร่วมพิธี!F:F,B21)</f>
        <v>0</v>
      </c>
      <c r="E21" s="23">
        <f>COUNTIFS(เข้าร่วมพิธี!K:K,3,เข้าร่วมพิธี!F:F,B21)</f>
        <v>0</v>
      </c>
      <c r="F21" s="23">
        <f>COUNTIFS(เข้าร่วมพิธี!K:K,4,เข้าร่วมพิธี!F:F,B21)</f>
        <v>0</v>
      </c>
      <c r="G21" s="23">
        <f>COUNTIFS(เข้าร่วมพิธี!K:K,5,เข้าร่วมพิธี!F:F,B21)</f>
        <v>0</v>
      </c>
      <c r="H21" s="23">
        <f>COUNTIFS(เข้าร่วมพิธี!K:K,6,เข้าร่วมพิธี!F:F,B21)</f>
        <v>0</v>
      </c>
      <c r="I21" s="23">
        <f>COUNTIFS(เข้าร่วมพิธี!K:K,7,เข้าร่วมพิธี!F:F,B21)</f>
        <v>1</v>
      </c>
      <c r="J21" s="23">
        <f>COUNTIFS(เข้าร่วมพิธี!K:K,8,เข้าร่วมพิธี!F:F,B21)</f>
        <v>1</v>
      </c>
      <c r="K21" s="23">
        <f>COUNTIFS(เข้าร่วมพิธี!K:K,9,เข้าร่วมพิธี!F:F,B21)</f>
        <v>0</v>
      </c>
      <c r="L21" s="23">
        <f>COUNTIFS(เข้าร่วมพิธี!K:K,10,เข้าร่วมพิธี!F:F,B21)</f>
        <v>0</v>
      </c>
      <c r="M21" s="23">
        <f>COUNTIFS(เข้าร่วมพิธี!K:K,11,เข้าร่วมพิธี!F:F,B21)</f>
        <v>0</v>
      </c>
      <c r="N21" s="23">
        <f t="shared" si="0"/>
        <v>2</v>
      </c>
    </row>
    <row r="22" spans="1:14" x14ac:dyDescent="0.55000000000000004">
      <c r="A22" s="23">
        <v>19</v>
      </c>
      <c r="B22" s="111" t="s">
        <v>1597</v>
      </c>
      <c r="C22" s="23">
        <f>COUNTIFS(เข้าร่วมพิธี!K:K,1,เข้าร่วมพิธี!F:F,B22)</f>
        <v>0</v>
      </c>
      <c r="D22" s="23">
        <f>COUNTIFS(เข้าร่วมพิธี!K:K,2,เข้าร่วมพิธี!F:F,B22)</f>
        <v>0</v>
      </c>
      <c r="E22" s="23">
        <f>COUNTIFS(เข้าร่วมพิธี!K:K,3,เข้าร่วมพิธี!F:F,B22)</f>
        <v>0</v>
      </c>
      <c r="F22" s="23">
        <f>COUNTIFS(เข้าร่วมพิธี!K:K,4,เข้าร่วมพิธี!F:F,B22)</f>
        <v>0</v>
      </c>
      <c r="G22" s="23">
        <f>COUNTIFS(เข้าร่วมพิธี!K:K,5,เข้าร่วมพิธี!F:F,B22)</f>
        <v>0</v>
      </c>
      <c r="H22" s="23">
        <f>COUNTIFS(เข้าร่วมพิธี!K:K,6,เข้าร่วมพิธี!F:F,B22)</f>
        <v>0</v>
      </c>
      <c r="I22" s="23">
        <f>COUNTIFS(เข้าร่วมพิธี!K:K,7,เข้าร่วมพิธี!F:F,B22)</f>
        <v>0</v>
      </c>
      <c r="J22" s="23">
        <f>COUNTIFS(เข้าร่วมพิธี!K:K,8,เข้าร่วมพิธี!F:F,B22)</f>
        <v>1</v>
      </c>
      <c r="K22" s="23">
        <f>COUNTIFS(เข้าร่วมพิธี!K:K,9,เข้าร่วมพิธี!F:F,B22)</f>
        <v>0</v>
      </c>
      <c r="L22" s="23">
        <f>COUNTIFS(เข้าร่วมพิธี!K:K,10,เข้าร่วมพิธี!F:F,B22)</f>
        <v>0</v>
      </c>
      <c r="M22" s="23">
        <f>COUNTIFS(เข้าร่วมพิธี!K:K,11,เข้าร่วมพิธี!F:F,B22)</f>
        <v>0</v>
      </c>
      <c r="N22" s="23">
        <f t="shared" si="0"/>
        <v>1</v>
      </c>
    </row>
    <row r="23" spans="1:14" x14ac:dyDescent="0.55000000000000004">
      <c r="A23" s="23">
        <v>20</v>
      </c>
      <c r="B23" s="111" t="s">
        <v>1600</v>
      </c>
      <c r="C23" s="23">
        <f>COUNTIFS(เข้าร่วมพิธี!K:K,1,เข้าร่วมพิธี!F:F,B23)</f>
        <v>0</v>
      </c>
      <c r="D23" s="23">
        <f>COUNTIFS(เข้าร่วมพิธี!K:K,2,เข้าร่วมพิธี!F:F,B23)</f>
        <v>0</v>
      </c>
      <c r="E23" s="23">
        <f>COUNTIFS(เข้าร่วมพิธี!K:K,3,เข้าร่วมพิธี!F:F,B23)</f>
        <v>0</v>
      </c>
      <c r="F23" s="23">
        <f>COUNTIFS(เข้าร่วมพิธี!K:K,4,เข้าร่วมพิธี!F:F,B23)</f>
        <v>0</v>
      </c>
      <c r="G23" s="23">
        <f>COUNTIFS(เข้าร่วมพิธี!K:K,5,เข้าร่วมพิธี!F:F,B23)</f>
        <v>0</v>
      </c>
      <c r="H23" s="23">
        <f>COUNTIFS(เข้าร่วมพิธี!K:K,6,เข้าร่วมพิธี!F:F,B23)</f>
        <v>1</v>
      </c>
      <c r="I23" s="23">
        <f>COUNTIFS(เข้าร่วมพิธี!K:K,7,เข้าร่วมพิธี!F:F,B23)</f>
        <v>0</v>
      </c>
      <c r="J23" s="23">
        <f>COUNTIFS(เข้าร่วมพิธี!K:K,8,เข้าร่วมพิธี!F:F,B23)</f>
        <v>2</v>
      </c>
      <c r="K23" s="23">
        <f>COUNTIFS(เข้าร่วมพิธี!K:K,9,เข้าร่วมพิธี!F:F,B23)</f>
        <v>0</v>
      </c>
      <c r="L23" s="23">
        <f>COUNTIFS(เข้าร่วมพิธี!K:K,10,เข้าร่วมพิธี!F:F,B23)</f>
        <v>0</v>
      </c>
      <c r="M23" s="23">
        <f>COUNTIFS(เข้าร่วมพิธี!K:K,11,เข้าร่วมพิธี!F:F,B23)</f>
        <v>0</v>
      </c>
      <c r="N23" s="23">
        <f t="shared" si="0"/>
        <v>3</v>
      </c>
    </row>
    <row r="24" spans="1:14" x14ac:dyDescent="0.55000000000000004">
      <c r="A24" s="23">
        <v>21</v>
      </c>
      <c r="B24" s="111" t="s">
        <v>1603</v>
      </c>
      <c r="C24" s="23">
        <f>COUNTIFS(เข้าร่วมพิธี!K:K,1,เข้าร่วมพิธี!F:F,B24)</f>
        <v>0</v>
      </c>
      <c r="D24" s="23">
        <f>COUNTIFS(เข้าร่วมพิธี!K:K,2,เข้าร่วมพิธี!F:F,B24)</f>
        <v>0</v>
      </c>
      <c r="E24" s="23">
        <f>COUNTIFS(เข้าร่วมพิธี!K:K,3,เข้าร่วมพิธี!F:F,B24)</f>
        <v>0</v>
      </c>
      <c r="F24" s="23">
        <f>COUNTIFS(เข้าร่วมพิธี!K:K,4,เข้าร่วมพิธี!F:F,B24)</f>
        <v>0</v>
      </c>
      <c r="G24" s="23">
        <f>COUNTIFS(เข้าร่วมพิธี!K:K,5,เข้าร่วมพิธี!F:F,B24)</f>
        <v>1</v>
      </c>
      <c r="H24" s="23">
        <f>COUNTIFS(เข้าร่วมพิธี!K:K,6,เข้าร่วมพิธี!F:F,B24)</f>
        <v>1</v>
      </c>
      <c r="I24" s="23">
        <f>COUNTIFS(เข้าร่วมพิธี!K:K,7,เข้าร่วมพิธี!F:F,B24)</f>
        <v>2</v>
      </c>
      <c r="J24" s="23">
        <f>COUNTIFS(เข้าร่วมพิธี!K:K,8,เข้าร่วมพิธี!F:F,B24)</f>
        <v>1</v>
      </c>
      <c r="K24" s="23">
        <f>COUNTIFS(เข้าร่วมพิธี!K:K,9,เข้าร่วมพิธี!F:F,B24)</f>
        <v>0</v>
      </c>
      <c r="L24" s="23">
        <f>COUNTIFS(เข้าร่วมพิธี!K:K,10,เข้าร่วมพิธี!F:F,B24)</f>
        <v>0</v>
      </c>
      <c r="M24" s="23">
        <f>COUNTIFS(เข้าร่วมพิธี!K:K,11,เข้าร่วมพิธี!F:F,B24)</f>
        <v>0</v>
      </c>
      <c r="N24" s="23">
        <f t="shared" si="0"/>
        <v>5</v>
      </c>
    </row>
    <row r="25" spans="1:14" x14ac:dyDescent="0.55000000000000004">
      <c r="A25" s="23">
        <v>22</v>
      </c>
      <c r="B25" s="111" t="s">
        <v>1606</v>
      </c>
      <c r="C25" s="23">
        <f>COUNTIFS(เข้าร่วมพิธี!K:K,1,เข้าร่วมพิธี!F:F,B25)</f>
        <v>1</v>
      </c>
      <c r="D25" s="23">
        <f>COUNTIFS(เข้าร่วมพิธี!K:K,2,เข้าร่วมพิธี!F:F,B25)</f>
        <v>1</v>
      </c>
      <c r="E25" s="23">
        <f>COUNTIFS(เข้าร่วมพิธี!K:K,3,เข้าร่วมพิธี!F:F,B25)</f>
        <v>0</v>
      </c>
      <c r="F25" s="23">
        <f>COUNTIFS(เข้าร่วมพิธี!K:K,4,เข้าร่วมพิธี!F:F,B25)</f>
        <v>0</v>
      </c>
      <c r="G25" s="23">
        <f>COUNTIFS(เข้าร่วมพิธี!K:K,5,เข้าร่วมพิธี!F:F,B25)</f>
        <v>1</v>
      </c>
      <c r="H25" s="23">
        <f>COUNTIFS(เข้าร่วมพิธี!K:K,6,เข้าร่วมพิธี!F:F,B25)</f>
        <v>2</v>
      </c>
      <c r="I25" s="23">
        <f>COUNTIFS(เข้าร่วมพิธี!K:K,7,เข้าร่วมพิธี!F:F,B25)</f>
        <v>0</v>
      </c>
      <c r="J25" s="23">
        <f>COUNTIFS(เข้าร่วมพิธี!K:K,8,เข้าร่วมพิธี!F:F,B25)</f>
        <v>0</v>
      </c>
      <c r="K25" s="23">
        <f>COUNTIFS(เข้าร่วมพิธี!K:K,9,เข้าร่วมพิธี!F:F,B25)</f>
        <v>0</v>
      </c>
      <c r="L25" s="23">
        <f>COUNTIFS(เข้าร่วมพิธี!K:K,10,เข้าร่วมพิธี!F:F,B25)</f>
        <v>0</v>
      </c>
      <c r="M25" s="23">
        <f>COUNTIFS(เข้าร่วมพิธี!K:K,11,เข้าร่วมพิธี!F:F,B25)</f>
        <v>0</v>
      </c>
      <c r="N25" s="23">
        <f t="shared" si="0"/>
        <v>5</v>
      </c>
    </row>
    <row r="26" spans="1:14" x14ac:dyDescent="0.55000000000000004">
      <c r="A26" s="23">
        <v>23</v>
      </c>
      <c r="B26" s="111" t="s">
        <v>1609</v>
      </c>
      <c r="C26" s="23">
        <f>COUNTIFS(เข้าร่วมพิธี!K:K,1,เข้าร่วมพิธี!F:F,B26)</f>
        <v>0</v>
      </c>
      <c r="D26" s="23">
        <f>COUNTIFS(เข้าร่วมพิธี!K:K,2,เข้าร่วมพิธี!F:F,B26)</f>
        <v>0</v>
      </c>
      <c r="E26" s="23">
        <f>COUNTIFS(เข้าร่วมพิธี!K:K,3,เข้าร่วมพิธี!F:F,B26)</f>
        <v>0</v>
      </c>
      <c r="F26" s="23">
        <f>COUNTIFS(เข้าร่วมพิธี!K:K,4,เข้าร่วมพิธี!F:F,B26)</f>
        <v>0</v>
      </c>
      <c r="G26" s="23">
        <f>COUNTIFS(เข้าร่วมพิธี!K:K,5,เข้าร่วมพิธี!F:F,B26)</f>
        <v>0</v>
      </c>
      <c r="H26" s="23">
        <f>COUNTIFS(เข้าร่วมพิธี!K:K,6,เข้าร่วมพิธี!F:F,B26)</f>
        <v>0</v>
      </c>
      <c r="I26" s="23">
        <f>COUNTIFS(เข้าร่วมพิธี!K:K,7,เข้าร่วมพิธี!F:F,B26)</f>
        <v>0</v>
      </c>
      <c r="J26" s="23">
        <f>COUNTIFS(เข้าร่วมพิธี!K:K,8,เข้าร่วมพิธี!F:F,B26)</f>
        <v>0</v>
      </c>
      <c r="K26" s="23">
        <f>COUNTIFS(เข้าร่วมพิธี!K:K,9,เข้าร่วมพิธี!F:F,B26)</f>
        <v>0</v>
      </c>
      <c r="L26" s="23">
        <f>COUNTIFS(เข้าร่วมพิธี!K:K,10,เข้าร่วมพิธี!F:F,B26)</f>
        <v>0</v>
      </c>
      <c r="M26" s="23">
        <f>COUNTIFS(เข้าร่วมพิธี!K:K,11,เข้าร่วมพิธี!F:F,B26)</f>
        <v>0</v>
      </c>
      <c r="N26" s="23">
        <f t="shared" si="0"/>
        <v>0</v>
      </c>
    </row>
    <row r="27" spans="1:14" x14ac:dyDescent="0.55000000000000004">
      <c r="A27" s="116">
        <v>24</v>
      </c>
      <c r="B27" s="117" t="s">
        <v>1612</v>
      </c>
      <c r="C27" s="116">
        <f>COUNTIFS(เข้าร่วมพิธี!K:K,1,เข้าร่วมพิธี!F:F,B27)</f>
        <v>0</v>
      </c>
      <c r="D27" s="116">
        <f>COUNTIFS(เข้าร่วมพิธี!K:K,2,เข้าร่วมพิธี!F:F,B27)</f>
        <v>0</v>
      </c>
      <c r="E27" s="116">
        <f>COUNTIFS(เข้าร่วมพิธี!K:K,3,เข้าร่วมพิธี!F:F,B27)</f>
        <v>0</v>
      </c>
      <c r="F27" s="116">
        <f>COUNTIFS(เข้าร่วมพิธี!K:K,4,เข้าร่วมพิธี!F:F,B27)</f>
        <v>0</v>
      </c>
      <c r="G27" s="116">
        <f>COUNTIFS(เข้าร่วมพิธี!K:K,5,เข้าร่วมพิธี!F:F,B27)</f>
        <v>0</v>
      </c>
      <c r="H27" s="116">
        <f>COUNTIFS(เข้าร่วมพิธี!K:K,6,เข้าร่วมพิธี!F:F,B27)</f>
        <v>0</v>
      </c>
      <c r="I27" s="116">
        <f>COUNTIFS(เข้าร่วมพิธี!K:K,7,เข้าร่วมพิธี!F:F,B27)</f>
        <v>0</v>
      </c>
      <c r="J27" s="116">
        <f>COUNTIFS(เข้าร่วมพิธี!K:K,8,เข้าร่วมพิธี!F:F,B27)</f>
        <v>0</v>
      </c>
      <c r="K27" s="116">
        <f>COUNTIFS(เข้าร่วมพิธี!K:K,9,เข้าร่วมพิธี!F:F,B27)</f>
        <v>0</v>
      </c>
      <c r="L27" s="116">
        <f>COUNTIFS(เข้าร่วมพิธี!K:K,10,เข้าร่วมพิธี!F:F,B27)</f>
        <v>0</v>
      </c>
      <c r="M27" s="116">
        <f>COUNTIFS(เข้าร่วมพิธี!K:K,11,เข้าร่วมพิธี!F:F,B27)</f>
        <v>0</v>
      </c>
      <c r="N27" s="116">
        <f t="shared" si="0"/>
        <v>0</v>
      </c>
    </row>
    <row r="28" spans="1:14" s="118" customFormat="1" ht="24.75" thickBot="1" x14ac:dyDescent="0.6">
      <c r="A28" s="119"/>
      <c r="B28" s="120" t="s">
        <v>1883</v>
      </c>
      <c r="C28" s="119">
        <f>SUM(C14:C27)</f>
        <v>3</v>
      </c>
      <c r="D28" s="119">
        <f t="shared" ref="D28:N28" si="2">SUM(D14:D27)</f>
        <v>2</v>
      </c>
      <c r="E28" s="119">
        <f t="shared" si="2"/>
        <v>4</v>
      </c>
      <c r="F28" s="119">
        <f t="shared" si="2"/>
        <v>7</v>
      </c>
      <c r="G28" s="119">
        <f t="shared" si="2"/>
        <v>10</v>
      </c>
      <c r="H28" s="119">
        <f t="shared" si="2"/>
        <v>19</v>
      </c>
      <c r="I28" s="119">
        <f t="shared" si="2"/>
        <v>4</v>
      </c>
      <c r="J28" s="119">
        <f t="shared" si="2"/>
        <v>20</v>
      </c>
      <c r="K28" s="119">
        <f t="shared" si="2"/>
        <v>0</v>
      </c>
      <c r="L28" s="119">
        <f t="shared" si="2"/>
        <v>0</v>
      </c>
      <c r="M28" s="119">
        <f t="shared" si="2"/>
        <v>3</v>
      </c>
      <c r="N28" s="119">
        <f t="shared" si="2"/>
        <v>72</v>
      </c>
    </row>
    <row r="29" spans="1:14" ht="24.75" thickTop="1" x14ac:dyDescent="0.55000000000000004">
      <c r="A29" s="122">
        <v>25</v>
      </c>
      <c r="B29" s="123" t="s">
        <v>1615</v>
      </c>
      <c r="C29" s="122">
        <f>COUNTIFS(เข้าร่วมพิธี!K:K,1,เข้าร่วมพิธี!F:F,B29)</f>
        <v>1</v>
      </c>
      <c r="D29" s="122">
        <f>COUNTIFS(เข้าร่วมพิธี!K:K,2,เข้าร่วมพิธี!F:F,B29)</f>
        <v>1</v>
      </c>
      <c r="E29" s="122">
        <f>COUNTIFS(เข้าร่วมพิธี!K:K,3,เข้าร่วมพิธี!F:F,B29)</f>
        <v>1</v>
      </c>
      <c r="F29" s="122">
        <f>COUNTIFS(เข้าร่วมพิธี!K:K,4,เข้าร่วมพิธี!F:F,B29)</f>
        <v>1</v>
      </c>
      <c r="G29" s="122">
        <f>COUNTIFS(เข้าร่วมพิธี!K:K,5,เข้าร่วมพิธี!F:F,B29)</f>
        <v>2</v>
      </c>
      <c r="H29" s="122">
        <f>COUNTIFS(เข้าร่วมพิธี!K:K,6,เข้าร่วมพิธี!F:F,B29)</f>
        <v>7</v>
      </c>
      <c r="I29" s="122">
        <f>COUNTIFS(เข้าร่วมพิธี!K:K,7,เข้าร่วมพิธี!F:F,B29)</f>
        <v>0</v>
      </c>
      <c r="J29" s="122">
        <f>COUNTIFS(เข้าร่วมพิธี!K:K,8,เข้าร่วมพิธี!F:F,B29)</f>
        <v>0</v>
      </c>
      <c r="K29" s="122">
        <f>COUNTIFS(เข้าร่วมพิธี!K:K,9,เข้าร่วมพิธี!F:F,B29)</f>
        <v>0</v>
      </c>
      <c r="L29" s="122">
        <f>COUNTIFS(เข้าร่วมพิธี!K:K,10,เข้าร่วมพิธี!F:F,B29)</f>
        <v>0</v>
      </c>
      <c r="M29" s="122">
        <f>COUNTIFS(เข้าร่วมพิธี!K:K,11,เข้าร่วมพิธี!F:F,B29)</f>
        <v>0</v>
      </c>
      <c r="N29" s="122">
        <f t="shared" si="0"/>
        <v>13</v>
      </c>
    </row>
    <row r="30" spans="1:14" x14ac:dyDescent="0.55000000000000004">
      <c r="A30" s="124">
        <v>26</v>
      </c>
      <c r="B30" s="125" t="s">
        <v>1618</v>
      </c>
      <c r="C30" s="124">
        <f>COUNTIFS(เข้าร่วมพิธี!K:K,1,เข้าร่วมพิธี!F:F,B30)</f>
        <v>0</v>
      </c>
      <c r="D30" s="124">
        <f>COUNTIFS(เข้าร่วมพิธี!K:K,2,เข้าร่วมพิธี!F:F,B30)</f>
        <v>1</v>
      </c>
      <c r="E30" s="124">
        <f>COUNTIFS(เข้าร่วมพิธี!K:K,3,เข้าร่วมพิธี!F:F,B30)</f>
        <v>1</v>
      </c>
      <c r="F30" s="124">
        <f>COUNTIFS(เข้าร่วมพิธี!K:K,4,เข้าร่วมพิธี!F:F,B30)</f>
        <v>2</v>
      </c>
      <c r="G30" s="124">
        <f>COUNTIFS(เข้าร่วมพิธี!K:K,5,เข้าร่วมพิธี!F:F,B30)</f>
        <v>2</v>
      </c>
      <c r="H30" s="124">
        <f>COUNTIFS(เข้าร่วมพิธี!K:K,6,เข้าร่วมพิธี!F:F,B30)</f>
        <v>3</v>
      </c>
      <c r="I30" s="124">
        <f>COUNTIFS(เข้าร่วมพิธี!K:K,7,เข้าร่วมพิธี!F:F,B30)</f>
        <v>0</v>
      </c>
      <c r="J30" s="124">
        <f>COUNTIFS(เข้าร่วมพิธี!K:K,8,เข้าร่วมพิธี!F:F,B30)</f>
        <v>0</v>
      </c>
      <c r="K30" s="124">
        <f>COUNTIFS(เข้าร่วมพิธี!K:K,9,เข้าร่วมพิธี!F:F,B30)</f>
        <v>0</v>
      </c>
      <c r="L30" s="124">
        <f>COUNTIFS(เข้าร่วมพิธี!K:K,10,เข้าร่วมพิธี!F:F,B30)</f>
        <v>0</v>
      </c>
      <c r="M30" s="124">
        <f>COUNTIFS(เข้าร่วมพิธี!K:K,11,เข้าร่วมพิธี!F:F,B30)</f>
        <v>0</v>
      </c>
      <c r="N30" s="124">
        <f t="shared" si="0"/>
        <v>9</v>
      </c>
    </row>
    <row r="31" spans="1:14" x14ac:dyDescent="0.55000000000000004">
      <c r="A31" s="124">
        <v>27</v>
      </c>
      <c r="B31" s="125" t="s">
        <v>1621</v>
      </c>
      <c r="C31" s="124">
        <f>COUNTIFS(เข้าร่วมพิธี!K:K,1,เข้าร่วมพิธี!F:F,B31)</f>
        <v>1</v>
      </c>
      <c r="D31" s="124">
        <f>COUNTIFS(เข้าร่วมพิธี!K:K,2,เข้าร่วมพิธี!F:F,B31)</f>
        <v>1</v>
      </c>
      <c r="E31" s="124">
        <f>COUNTIFS(เข้าร่วมพิธี!K:K,3,เข้าร่วมพิธี!F:F,B31)</f>
        <v>0</v>
      </c>
      <c r="F31" s="124">
        <f>COUNTIFS(เข้าร่วมพิธี!K:K,4,เข้าร่วมพิธี!F:F,B31)</f>
        <v>0</v>
      </c>
      <c r="G31" s="124">
        <f>COUNTIFS(เข้าร่วมพิธี!K:K,5,เข้าร่วมพิธี!F:F,B31)</f>
        <v>2</v>
      </c>
      <c r="H31" s="124">
        <f>COUNTIFS(เข้าร่วมพิธี!K:K,6,เข้าร่วมพิธี!F:F,B31)</f>
        <v>2</v>
      </c>
      <c r="I31" s="124">
        <f>COUNTIFS(เข้าร่วมพิธี!K:K,7,เข้าร่วมพิธี!F:F,B31)</f>
        <v>0</v>
      </c>
      <c r="J31" s="124">
        <f>COUNTIFS(เข้าร่วมพิธี!K:K,8,เข้าร่วมพิธี!F:F,B31)</f>
        <v>0</v>
      </c>
      <c r="K31" s="124">
        <f>COUNTIFS(เข้าร่วมพิธี!K:K,9,เข้าร่วมพิธี!F:F,B31)</f>
        <v>0</v>
      </c>
      <c r="L31" s="124">
        <f>COUNTIFS(เข้าร่วมพิธี!K:K,10,เข้าร่วมพิธี!F:F,B31)</f>
        <v>0</v>
      </c>
      <c r="M31" s="124">
        <f>COUNTIFS(เข้าร่วมพิธี!K:K,11,เข้าร่วมพิธี!F:F,B31)</f>
        <v>0</v>
      </c>
      <c r="N31" s="124">
        <f t="shared" si="0"/>
        <v>6</v>
      </c>
    </row>
    <row r="32" spans="1:14" x14ac:dyDescent="0.55000000000000004">
      <c r="A32" s="124">
        <v>28</v>
      </c>
      <c r="B32" s="125" t="s">
        <v>1624</v>
      </c>
      <c r="C32" s="124">
        <f>COUNTIFS(เข้าร่วมพิธี!K:K,1,เข้าร่วมพิธี!F:F,B32)</f>
        <v>0</v>
      </c>
      <c r="D32" s="124">
        <f>COUNTIFS(เข้าร่วมพิธี!K:K,2,เข้าร่วมพิธี!F:F,B32)</f>
        <v>0</v>
      </c>
      <c r="E32" s="124">
        <f>COUNTIFS(เข้าร่วมพิธี!K:K,3,เข้าร่วมพิธี!F:F,B32)</f>
        <v>1</v>
      </c>
      <c r="F32" s="124">
        <f>COUNTIFS(เข้าร่วมพิธี!K:K,4,เข้าร่วมพิธี!F:F,B32)</f>
        <v>0</v>
      </c>
      <c r="G32" s="124">
        <f>COUNTIFS(เข้าร่วมพิธี!K:K,5,เข้าร่วมพิธี!F:F,B32)</f>
        <v>1</v>
      </c>
      <c r="H32" s="124">
        <f>COUNTIFS(เข้าร่วมพิธี!K:K,6,เข้าร่วมพิธี!F:F,B32)</f>
        <v>2</v>
      </c>
      <c r="I32" s="124">
        <f>COUNTIFS(เข้าร่วมพิธี!K:K,7,เข้าร่วมพิธี!F:F,B32)</f>
        <v>0</v>
      </c>
      <c r="J32" s="124">
        <f>COUNTIFS(เข้าร่วมพิธี!K:K,8,เข้าร่วมพิธี!F:F,B32)</f>
        <v>0</v>
      </c>
      <c r="K32" s="124">
        <f>COUNTIFS(เข้าร่วมพิธี!K:K,9,เข้าร่วมพิธี!F:F,B32)</f>
        <v>0</v>
      </c>
      <c r="L32" s="124">
        <f>COUNTIFS(เข้าร่วมพิธี!K:K,10,เข้าร่วมพิธี!F:F,B32)</f>
        <v>0</v>
      </c>
      <c r="M32" s="124">
        <f>COUNTIFS(เข้าร่วมพิธี!K:K,11,เข้าร่วมพิธี!F:F,B32)</f>
        <v>0</v>
      </c>
      <c r="N32" s="124">
        <f t="shared" si="0"/>
        <v>4</v>
      </c>
    </row>
    <row r="33" spans="1:14" x14ac:dyDescent="0.55000000000000004">
      <c r="A33" s="124">
        <v>29</v>
      </c>
      <c r="B33" s="125" t="s">
        <v>1627</v>
      </c>
      <c r="C33" s="124">
        <f>COUNTIFS(เข้าร่วมพิธี!K:K,1,เข้าร่วมพิธี!F:F,B33)</f>
        <v>0</v>
      </c>
      <c r="D33" s="124">
        <f>COUNTIFS(เข้าร่วมพิธี!K:K,2,เข้าร่วมพิธี!F:F,B33)</f>
        <v>0</v>
      </c>
      <c r="E33" s="124">
        <f>COUNTIFS(เข้าร่วมพิธี!K:K,3,เข้าร่วมพิธี!F:F,B33)</f>
        <v>0</v>
      </c>
      <c r="F33" s="124">
        <f>COUNTIFS(เข้าร่วมพิธี!K:K,4,เข้าร่วมพิธี!F:F,B33)</f>
        <v>0</v>
      </c>
      <c r="G33" s="124">
        <f>COUNTIFS(เข้าร่วมพิธี!K:K,5,เข้าร่วมพิธี!F:F,B33)</f>
        <v>0</v>
      </c>
      <c r="H33" s="124">
        <f>COUNTIFS(เข้าร่วมพิธี!K:K,6,เข้าร่วมพิธี!F:F,B33)</f>
        <v>0</v>
      </c>
      <c r="I33" s="124">
        <f>COUNTIFS(เข้าร่วมพิธี!K:K,7,เข้าร่วมพิธี!F:F,B33)</f>
        <v>0</v>
      </c>
      <c r="J33" s="124">
        <f>COUNTIFS(เข้าร่วมพิธี!K:K,8,เข้าร่วมพิธี!F:F,B33)</f>
        <v>0</v>
      </c>
      <c r="K33" s="124">
        <f>COUNTIFS(เข้าร่วมพิธี!K:K,9,เข้าร่วมพิธี!F:F,B33)</f>
        <v>0</v>
      </c>
      <c r="L33" s="124">
        <f>COUNTIFS(เข้าร่วมพิธี!K:K,10,เข้าร่วมพิธี!F:F,B33)</f>
        <v>0</v>
      </c>
      <c r="M33" s="124">
        <f>COUNTIFS(เข้าร่วมพิธี!K:K,11,เข้าร่วมพิธี!F:F,B33)</f>
        <v>0</v>
      </c>
      <c r="N33" s="124">
        <f t="shared" si="0"/>
        <v>0</v>
      </c>
    </row>
    <row r="34" spans="1:14" x14ac:dyDescent="0.55000000000000004">
      <c r="A34" s="124">
        <v>30</v>
      </c>
      <c r="B34" s="125" t="s">
        <v>1630</v>
      </c>
      <c r="C34" s="124">
        <f>COUNTIFS(เข้าร่วมพิธี!K:K,1,เข้าร่วมพิธี!F:F,B34)</f>
        <v>0</v>
      </c>
      <c r="D34" s="124">
        <f>COUNTIFS(เข้าร่วมพิธี!K:K,2,เข้าร่วมพิธี!F:F,B34)</f>
        <v>1</v>
      </c>
      <c r="E34" s="124">
        <f>COUNTIFS(เข้าร่วมพิธี!K:K,3,เข้าร่วมพิธี!F:F,B34)</f>
        <v>1</v>
      </c>
      <c r="F34" s="124">
        <f>COUNTIFS(เข้าร่วมพิธี!K:K,4,เข้าร่วมพิธี!F:F,B34)</f>
        <v>2</v>
      </c>
      <c r="G34" s="124">
        <f>COUNTIFS(เข้าร่วมพิธี!K:K,5,เข้าร่วมพิธี!F:F,B34)</f>
        <v>3</v>
      </c>
      <c r="H34" s="124">
        <f>COUNTIFS(เข้าร่วมพิธี!K:K,6,เข้าร่วมพิธี!F:F,B34)</f>
        <v>1</v>
      </c>
      <c r="I34" s="124">
        <f>COUNTIFS(เข้าร่วมพิธี!K:K,7,เข้าร่วมพิธี!F:F,B34)</f>
        <v>1</v>
      </c>
      <c r="J34" s="124">
        <f>COUNTIFS(เข้าร่วมพิธี!K:K,8,เข้าร่วมพิธี!F:F,B34)</f>
        <v>2</v>
      </c>
      <c r="K34" s="124">
        <f>COUNTIFS(เข้าร่วมพิธี!K:K,9,เข้าร่วมพิธี!F:F,B34)</f>
        <v>0</v>
      </c>
      <c r="L34" s="124">
        <f>COUNTIFS(เข้าร่วมพิธี!K:K,10,เข้าร่วมพิธี!F:F,B34)</f>
        <v>0</v>
      </c>
      <c r="M34" s="124">
        <f>COUNTIFS(เข้าร่วมพิธี!K:K,11,เข้าร่วมพิธี!F:F,B34)</f>
        <v>0</v>
      </c>
      <c r="N34" s="124">
        <f t="shared" si="0"/>
        <v>11</v>
      </c>
    </row>
    <row r="35" spans="1:14" x14ac:dyDescent="0.55000000000000004">
      <c r="A35" s="124">
        <v>31</v>
      </c>
      <c r="B35" s="125" t="s">
        <v>1633</v>
      </c>
      <c r="C35" s="124">
        <f>COUNTIFS(เข้าร่วมพิธี!K:K,1,เข้าร่วมพิธี!F:F,B35)</f>
        <v>1</v>
      </c>
      <c r="D35" s="124">
        <f>COUNTIFS(เข้าร่วมพิธี!K:K,2,เข้าร่วมพิธี!F:F,B35)</f>
        <v>1</v>
      </c>
      <c r="E35" s="124">
        <f>COUNTIFS(เข้าร่วมพิธี!K:K,3,เข้าร่วมพิธี!F:F,B35)</f>
        <v>0</v>
      </c>
      <c r="F35" s="124">
        <f>COUNTIFS(เข้าร่วมพิธี!K:K,4,เข้าร่วมพิธี!F:F,B35)</f>
        <v>0</v>
      </c>
      <c r="G35" s="124">
        <f>COUNTIFS(เข้าร่วมพิธี!K:K,5,เข้าร่วมพิธี!F:F,B35)</f>
        <v>1</v>
      </c>
      <c r="H35" s="124">
        <f>COUNTIFS(เข้าร่วมพิธี!K:K,6,เข้าร่วมพิธี!F:F,B35)</f>
        <v>6</v>
      </c>
      <c r="I35" s="124">
        <f>COUNTIFS(เข้าร่วมพิธี!K:K,7,เข้าร่วมพิธี!F:F,B35)</f>
        <v>0</v>
      </c>
      <c r="J35" s="124">
        <f>COUNTIFS(เข้าร่วมพิธี!K:K,8,เข้าร่วมพิธี!F:F,B35)</f>
        <v>0</v>
      </c>
      <c r="K35" s="124">
        <f>COUNTIFS(เข้าร่วมพิธี!K:K,9,เข้าร่วมพิธี!F:F,B35)</f>
        <v>0</v>
      </c>
      <c r="L35" s="124">
        <f>COUNTIFS(เข้าร่วมพิธี!K:K,10,เข้าร่วมพิธี!F:F,B35)</f>
        <v>0</v>
      </c>
      <c r="M35" s="124">
        <f>COUNTIFS(เข้าร่วมพิธี!K:K,11,เข้าร่วมพิธี!F:F,B35)</f>
        <v>0</v>
      </c>
      <c r="N35" s="124">
        <f t="shared" si="0"/>
        <v>9</v>
      </c>
    </row>
    <row r="36" spans="1:14" x14ac:dyDescent="0.55000000000000004">
      <c r="A36" s="124">
        <v>32</v>
      </c>
      <c r="B36" s="125" t="s">
        <v>1636</v>
      </c>
      <c r="C36" s="124">
        <f>COUNTIFS(เข้าร่วมพิธี!K:K,1,เข้าร่วมพิธี!F:F,B36)</f>
        <v>0</v>
      </c>
      <c r="D36" s="124">
        <f>COUNTIFS(เข้าร่วมพิธี!K:K,2,เข้าร่วมพิธี!F:F,B36)</f>
        <v>0</v>
      </c>
      <c r="E36" s="124">
        <f>COUNTIFS(เข้าร่วมพิธี!K:K,3,เข้าร่วมพิธี!F:F,B36)</f>
        <v>0</v>
      </c>
      <c r="F36" s="124">
        <f>COUNTIFS(เข้าร่วมพิธี!K:K,4,เข้าร่วมพิธี!F:F,B36)</f>
        <v>0</v>
      </c>
      <c r="G36" s="124">
        <f>COUNTIFS(เข้าร่วมพิธี!K:K,5,เข้าร่วมพิธี!F:F,B36)</f>
        <v>0</v>
      </c>
      <c r="H36" s="124">
        <f>COUNTIFS(เข้าร่วมพิธี!K:K,6,เข้าร่วมพิธี!F:F,B36)</f>
        <v>0</v>
      </c>
      <c r="I36" s="124">
        <f>COUNTIFS(เข้าร่วมพิธี!K:K,7,เข้าร่วมพิธี!F:F,B36)</f>
        <v>0</v>
      </c>
      <c r="J36" s="124">
        <f>COUNTIFS(เข้าร่วมพิธี!K:K,8,เข้าร่วมพิธี!F:F,B36)</f>
        <v>0</v>
      </c>
      <c r="K36" s="124">
        <f>COUNTIFS(เข้าร่วมพิธี!K:K,9,เข้าร่วมพิธี!F:F,B36)</f>
        <v>0</v>
      </c>
      <c r="L36" s="124">
        <f>COUNTIFS(เข้าร่วมพิธี!K:K,10,เข้าร่วมพิธี!F:F,B36)</f>
        <v>0</v>
      </c>
      <c r="M36" s="124">
        <f>COUNTIFS(เข้าร่วมพิธี!K:K,11,เข้าร่วมพิธี!F:F,B36)</f>
        <v>0</v>
      </c>
      <c r="N36" s="124">
        <f t="shared" si="0"/>
        <v>0</v>
      </c>
    </row>
    <row r="37" spans="1:14" x14ac:dyDescent="0.55000000000000004">
      <c r="A37" s="124">
        <v>33</v>
      </c>
      <c r="B37" s="125" t="s">
        <v>1639</v>
      </c>
      <c r="C37" s="124">
        <f>COUNTIFS(เข้าร่วมพิธี!K:K,1,เข้าร่วมพิธี!F:F,B37)</f>
        <v>0</v>
      </c>
      <c r="D37" s="124">
        <f>COUNTIFS(เข้าร่วมพิธี!K:K,2,เข้าร่วมพิธี!F:F,B37)</f>
        <v>2</v>
      </c>
      <c r="E37" s="124">
        <f>COUNTIFS(เข้าร่วมพิธี!K:K,3,เข้าร่วมพิธี!F:F,B37)</f>
        <v>2</v>
      </c>
      <c r="F37" s="124">
        <f>COUNTIFS(เข้าร่วมพิธี!K:K,4,เข้าร่วมพิธี!F:F,B37)</f>
        <v>0</v>
      </c>
      <c r="G37" s="124">
        <f>COUNTIFS(เข้าร่วมพิธี!K:K,5,เข้าร่วมพิธี!F:F,B37)</f>
        <v>2</v>
      </c>
      <c r="H37" s="124">
        <f>COUNTIFS(เข้าร่วมพิธี!K:K,6,เข้าร่วมพิธี!F:F,B37)</f>
        <v>4</v>
      </c>
      <c r="I37" s="124">
        <f>COUNTIFS(เข้าร่วมพิธี!K:K,7,เข้าร่วมพิธี!F:F,B37)</f>
        <v>1</v>
      </c>
      <c r="J37" s="124">
        <f>COUNTIFS(เข้าร่วมพิธี!K:K,8,เข้าร่วมพิธี!F:F,B37)</f>
        <v>2</v>
      </c>
      <c r="K37" s="124">
        <f>COUNTIFS(เข้าร่วมพิธี!K:K,9,เข้าร่วมพิธี!F:F,B37)</f>
        <v>0</v>
      </c>
      <c r="L37" s="124">
        <f>COUNTIFS(เข้าร่วมพิธี!K:K,10,เข้าร่วมพิธี!F:F,B37)</f>
        <v>0</v>
      </c>
      <c r="M37" s="124">
        <f>COUNTIFS(เข้าร่วมพิธี!K:K,11,เข้าร่วมพิธี!F:F,B37)</f>
        <v>1</v>
      </c>
      <c r="N37" s="124">
        <f t="shared" si="0"/>
        <v>14</v>
      </c>
    </row>
    <row r="38" spans="1:14" x14ac:dyDescent="0.55000000000000004">
      <c r="A38" s="124">
        <v>34</v>
      </c>
      <c r="B38" s="125" t="s">
        <v>1642</v>
      </c>
      <c r="C38" s="124">
        <f>COUNTIFS(เข้าร่วมพิธี!K:K,1,เข้าร่วมพิธี!F:F,B38)</f>
        <v>0</v>
      </c>
      <c r="D38" s="124">
        <f>COUNTIFS(เข้าร่วมพิธี!K:K,2,เข้าร่วมพิธี!F:F,B38)</f>
        <v>0</v>
      </c>
      <c r="E38" s="124">
        <f>COUNTIFS(เข้าร่วมพิธี!K:K,3,เข้าร่วมพิธี!F:F,B38)</f>
        <v>0</v>
      </c>
      <c r="F38" s="124">
        <f>COUNTIFS(เข้าร่วมพิธี!K:K,4,เข้าร่วมพิธี!F:F,B38)</f>
        <v>0</v>
      </c>
      <c r="G38" s="124">
        <f>COUNTIFS(เข้าร่วมพิธี!K:K,5,เข้าร่วมพิธี!F:F,B38)</f>
        <v>0</v>
      </c>
      <c r="H38" s="124">
        <f>COUNTIFS(เข้าร่วมพิธี!K:K,6,เข้าร่วมพิธี!F:F,B38)</f>
        <v>0</v>
      </c>
      <c r="I38" s="124">
        <f>COUNTIFS(เข้าร่วมพิธี!K:K,7,เข้าร่วมพิธี!F:F,B38)</f>
        <v>0</v>
      </c>
      <c r="J38" s="124">
        <f>COUNTIFS(เข้าร่วมพิธี!K:K,8,เข้าร่วมพิธี!F:F,B38)</f>
        <v>0</v>
      </c>
      <c r="K38" s="124">
        <f>COUNTIFS(เข้าร่วมพิธี!K:K,9,เข้าร่วมพิธี!F:F,B38)</f>
        <v>0</v>
      </c>
      <c r="L38" s="124">
        <f>COUNTIFS(เข้าร่วมพิธี!K:K,10,เข้าร่วมพิธี!F:F,B38)</f>
        <v>0</v>
      </c>
      <c r="M38" s="124">
        <f>COUNTIFS(เข้าร่วมพิธี!K:K,11,เข้าร่วมพิธี!F:F,B38)</f>
        <v>0</v>
      </c>
      <c r="N38" s="124">
        <f t="shared" si="0"/>
        <v>0</v>
      </c>
    </row>
    <row r="39" spans="1:14" x14ac:dyDescent="0.55000000000000004">
      <c r="A39" s="124">
        <v>35</v>
      </c>
      <c r="B39" s="125" t="s">
        <v>1645</v>
      </c>
      <c r="C39" s="124">
        <f>COUNTIFS(เข้าร่วมพิธี!K:K,1,เข้าร่วมพิธี!F:F,B39)</f>
        <v>0</v>
      </c>
      <c r="D39" s="124">
        <f>COUNTIFS(เข้าร่วมพิธี!K:K,2,เข้าร่วมพิธี!F:F,B39)</f>
        <v>0</v>
      </c>
      <c r="E39" s="124">
        <f>COUNTIFS(เข้าร่วมพิธี!K:K,3,เข้าร่วมพิธี!F:F,B39)</f>
        <v>0</v>
      </c>
      <c r="F39" s="124">
        <f>COUNTIFS(เข้าร่วมพิธี!K:K,4,เข้าร่วมพิธี!F:F,B39)</f>
        <v>1</v>
      </c>
      <c r="G39" s="124">
        <f>COUNTIFS(เข้าร่วมพิธี!K:K,5,เข้าร่วมพิธี!F:F,B39)</f>
        <v>0</v>
      </c>
      <c r="H39" s="124">
        <f>COUNTIFS(เข้าร่วมพิธี!K:K,6,เข้าร่วมพิธี!F:F,B39)</f>
        <v>1</v>
      </c>
      <c r="I39" s="124">
        <f>COUNTIFS(เข้าร่วมพิธี!K:K,7,เข้าร่วมพิธี!F:F,B39)</f>
        <v>1</v>
      </c>
      <c r="J39" s="124">
        <f>COUNTIFS(เข้าร่วมพิธี!K:K,8,เข้าร่วมพิธี!F:F,B39)</f>
        <v>1</v>
      </c>
      <c r="K39" s="124">
        <f>COUNTIFS(เข้าร่วมพิธี!K:K,9,เข้าร่วมพิธี!F:F,B39)</f>
        <v>0</v>
      </c>
      <c r="L39" s="124">
        <f>COUNTIFS(เข้าร่วมพิธี!K:K,10,เข้าร่วมพิธี!F:F,B39)</f>
        <v>0</v>
      </c>
      <c r="M39" s="124">
        <f>COUNTIFS(เข้าร่วมพิธี!K:K,11,เข้าร่วมพิธี!F:F,B39)</f>
        <v>0</v>
      </c>
      <c r="N39" s="124">
        <f t="shared" si="0"/>
        <v>4</v>
      </c>
    </row>
    <row r="40" spans="1:14" s="113" customFormat="1" ht="24.75" thickBot="1" x14ac:dyDescent="0.6">
      <c r="A40" s="119"/>
      <c r="B40" s="120" t="s">
        <v>1884</v>
      </c>
      <c r="C40" s="119">
        <f>SUM(C29:C39)</f>
        <v>3</v>
      </c>
      <c r="D40" s="119">
        <f>SUM(D29:D39)</f>
        <v>7</v>
      </c>
      <c r="E40" s="119">
        <f t="shared" ref="E40:N40" si="3">SUM(E29:E39)</f>
        <v>6</v>
      </c>
      <c r="F40" s="119">
        <f t="shared" si="3"/>
        <v>6</v>
      </c>
      <c r="G40" s="119">
        <f t="shared" si="3"/>
        <v>13</v>
      </c>
      <c r="H40" s="119">
        <f t="shared" si="3"/>
        <v>26</v>
      </c>
      <c r="I40" s="119">
        <f t="shared" si="3"/>
        <v>3</v>
      </c>
      <c r="J40" s="119">
        <f t="shared" si="3"/>
        <v>5</v>
      </c>
      <c r="K40" s="119">
        <f t="shared" si="3"/>
        <v>0</v>
      </c>
      <c r="L40" s="119">
        <f t="shared" si="3"/>
        <v>0</v>
      </c>
      <c r="M40" s="119">
        <f t="shared" si="3"/>
        <v>1</v>
      </c>
      <c r="N40" s="119">
        <f t="shared" si="3"/>
        <v>70</v>
      </c>
    </row>
    <row r="41" spans="1:14" ht="24.75" thickTop="1" x14ac:dyDescent="0.55000000000000004">
      <c r="A41" s="114">
        <v>36</v>
      </c>
      <c r="B41" s="115" t="s">
        <v>1648</v>
      </c>
      <c r="C41" s="114">
        <f>COUNTIFS(เข้าร่วมพิธี!K:K,1,เข้าร่วมพิธี!F:F,B41)</f>
        <v>1</v>
      </c>
      <c r="D41" s="114">
        <f>COUNTIFS(เข้าร่วมพิธี!K:K,2,เข้าร่วมพิธี!F:F,B41)</f>
        <v>1</v>
      </c>
      <c r="E41" s="114">
        <f>COUNTIFS(เข้าร่วมพิธี!K:K,3,เข้าร่วมพิธี!F:F,B41)</f>
        <v>0</v>
      </c>
      <c r="F41" s="114">
        <f>COUNTIFS(เข้าร่วมพิธี!K:K,4,เข้าร่วมพิธี!F:F,B41)</f>
        <v>4</v>
      </c>
      <c r="G41" s="114">
        <f>COUNTIFS(เข้าร่วมพิธี!K:K,5,เข้าร่วมพิธี!F:F,B41)</f>
        <v>3</v>
      </c>
      <c r="H41" s="114">
        <f>COUNTIFS(เข้าร่วมพิธี!K:K,6,เข้าร่วมพิธี!F:F,B41)</f>
        <v>6</v>
      </c>
      <c r="I41" s="114">
        <f>COUNTIFS(เข้าร่วมพิธี!K:K,7,เข้าร่วมพิธี!F:F,B41)</f>
        <v>0</v>
      </c>
      <c r="J41" s="114">
        <f>COUNTIFS(เข้าร่วมพิธี!K:K,8,เข้าร่วมพิธี!F:F,B41)</f>
        <v>9</v>
      </c>
      <c r="K41" s="114">
        <f>COUNTIFS(เข้าร่วมพิธี!K:K,9,เข้าร่วมพิธี!F:F,B41)</f>
        <v>0</v>
      </c>
      <c r="L41" s="114">
        <f>COUNTIFS(เข้าร่วมพิธี!K:K,10,เข้าร่วมพิธี!F:F,B41)</f>
        <v>0</v>
      </c>
      <c r="M41" s="114">
        <f>COUNTIFS(เข้าร่วมพิธี!K:K,11,เข้าร่วมพิธี!F:F,B41)</f>
        <v>0</v>
      </c>
      <c r="N41" s="114">
        <f t="shared" si="0"/>
        <v>24</v>
      </c>
    </row>
    <row r="42" spans="1:14" x14ac:dyDescent="0.55000000000000004">
      <c r="A42" s="23">
        <v>37</v>
      </c>
      <c r="B42" s="111" t="s">
        <v>1651</v>
      </c>
      <c r="C42" s="23">
        <f>COUNTIFS(เข้าร่วมพิธี!K:K,1,เข้าร่วมพิธี!F:F,B42)</f>
        <v>0</v>
      </c>
      <c r="D42" s="23">
        <f>COUNTIFS(เข้าร่วมพิธี!K:K,2,เข้าร่วมพิธี!F:F,B42)</f>
        <v>1</v>
      </c>
      <c r="E42" s="23">
        <f>COUNTIFS(เข้าร่วมพิธี!K:K,3,เข้าร่วมพิธี!F:F,B42)</f>
        <v>0</v>
      </c>
      <c r="F42" s="23">
        <f>COUNTIFS(เข้าร่วมพิธี!K:K,4,เข้าร่วมพิธี!F:F,B42)</f>
        <v>2</v>
      </c>
      <c r="G42" s="23">
        <f>COUNTIFS(เข้าร่วมพิธี!K:K,5,เข้าร่วมพิธี!F:F,B42)</f>
        <v>2</v>
      </c>
      <c r="H42" s="23">
        <f>COUNTIFS(เข้าร่วมพิธี!K:K,6,เข้าร่วมพิธี!F:F,B42)</f>
        <v>6</v>
      </c>
      <c r="I42" s="23">
        <f>COUNTIFS(เข้าร่วมพิธี!K:K,7,เข้าร่วมพิธี!F:F,B42)</f>
        <v>0</v>
      </c>
      <c r="J42" s="23">
        <f>COUNTIFS(เข้าร่วมพิธี!K:K,8,เข้าร่วมพิธี!F:F,B42)</f>
        <v>0</v>
      </c>
      <c r="K42" s="23">
        <f>COUNTIFS(เข้าร่วมพิธี!K:K,9,เข้าร่วมพิธี!F:F,B42)</f>
        <v>0</v>
      </c>
      <c r="L42" s="23">
        <f>COUNTIFS(เข้าร่วมพิธี!K:K,10,เข้าร่วมพิธี!F:F,B42)</f>
        <v>0</v>
      </c>
      <c r="M42" s="23">
        <f>COUNTIFS(เข้าร่วมพิธี!K:K,11,เข้าร่วมพิธี!F:F,B42)</f>
        <v>0</v>
      </c>
      <c r="N42" s="23">
        <f t="shared" si="0"/>
        <v>11</v>
      </c>
    </row>
    <row r="43" spans="1:14" x14ac:dyDescent="0.55000000000000004">
      <c r="A43" s="23">
        <v>38</v>
      </c>
      <c r="B43" s="111" t="s">
        <v>1654</v>
      </c>
      <c r="C43" s="23">
        <f>COUNTIFS(เข้าร่วมพิธี!K:K,1,เข้าร่วมพิธี!F:F,B43)</f>
        <v>0</v>
      </c>
      <c r="D43" s="23">
        <f>COUNTIFS(เข้าร่วมพิธี!K:K,2,เข้าร่วมพิธี!F:F,B43)</f>
        <v>0</v>
      </c>
      <c r="E43" s="23">
        <f>COUNTIFS(เข้าร่วมพิธี!K:K,3,เข้าร่วมพิธี!F:F,B43)</f>
        <v>0</v>
      </c>
      <c r="F43" s="23">
        <f>COUNTIFS(เข้าร่วมพิธี!K:K,4,เข้าร่วมพิธี!F:F,B43)</f>
        <v>1</v>
      </c>
      <c r="G43" s="23">
        <f>COUNTIFS(เข้าร่วมพิธี!K:K,5,เข้าร่วมพิธี!F:F,B43)</f>
        <v>2</v>
      </c>
      <c r="H43" s="23">
        <f>COUNTIFS(เข้าร่วมพิธี!K:K,6,เข้าร่วมพิธี!F:F,B43)</f>
        <v>3</v>
      </c>
      <c r="I43" s="23">
        <f>COUNTIFS(เข้าร่วมพิธี!K:K,7,เข้าร่วมพิธี!F:F,B43)</f>
        <v>0</v>
      </c>
      <c r="J43" s="23">
        <f>COUNTIFS(เข้าร่วมพิธี!K:K,8,เข้าร่วมพิธี!F:F,B43)</f>
        <v>2</v>
      </c>
      <c r="K43" s="23">
        <f>COUNTIFS(เข้าร่วมพิธี!K:K,9,เข้าร่วมพิธี!F:F,B43)</f>
        <v>0</v>
      </c>
      <c r="L43" s="23">
        <f>COUNTIFS(เข้าร่วมพิธี!K:K,10,เข้าร่วมพิธี!F:F,B43)</f>
        <v>0</v>
      </c>
      <c r="M43" s="23">
        <f>COUNTIFS(เข้าร่วมพิธี!K:K,11,เข้าร่วมพิธี!F:F,B43)</f>
        <v>0</v>
      </c>
      <c r="N43" s="23">
        <f t="shared" si="0"/>
        <v>8</v>
      </c>
    </row>
    <row r="44" spans="1:14" x14ac:dyDescent="0.55000000000000004">
      <c r="A44" s="23">
        <v>39</v>
      </c>
      <c r="B44" s="111" t="s">
        <v>1657</v>
      </c>
      <c r="C44" s="23">
        <f>COUNTIFS(เข้าร่วมพิธี!K:K,1,เข้าร่วมพิธี!F:F,B44)</f>
        <v>0</v>
      </c>
      <c r="D44" s="23">
        <f>COUNTIFS(เข้าร่วมพิธี!K:K,2,เข้าร่วมพิธี!F:F,B44)</f>
        <v>0</v>
      </c>
      <c r="E44" s="23">
        <f>COUNTIFS(เข้าร่วมพิธี!K:K,3,เข้าร่วมพิธี!F:F,B44)</f>
        <v>0</v>
      </c>
      <c r="F44" s="23">
        <f>COUNTIFS(เข้าร่วมพิธี!K:K,4,เข้าร่วมพิธี!F:F,B44)</f>
        <v>0</v>
      </c>
      <c r="G44" s="23">
        <f>COUNTIFS(เข้าร่วมพิธี!K:K,5,เข้าร่วมพิธี!F:F,B44)</f>
        <v>1</v>
      </c>
      <c r="H44" s="23">
        <f>COUNTIFS(เข้าร่วมพิธี!K:K,6,เข้าร่วมพิธี!F:F,B44)</f>
        <v>3</v>
      </c>
      <c r="I44" s="23">
        <f>COUNTIFS(เข้าร่วมพิธี!K:K,7,เข้าร่วมพิธี!F:F,B44)</f>
        <v>0</v>
      </c>
      <c r="J44" s="23">
        <f>COUNTIFS(เข้าร่วมพิธี!K:K,8,เข้าร่วมพิธี!F:F,B44)</f>
        <v>1</v>
      </c>
      <c r="K44" s="23">
        <f>COUNTIFS(เข้าร่วมพิธี!K:K,9,เข้าร่วมพิธี!F:F,B44)</f>
        <v>0</v>
      </c>
      <c r="L44" s="23">
        <f>COUNTIFS(เข้าร่วมพิธี!K:K,10,เข้าร่วมพิธี!F:F,B44)</f>
        <v>0</v>
      </c>
      <c r="M44" s="23">
        <f>COUNTIFS(เข้าร่วมพิธี!K:K,11,เข้าร่วมพิธี!F:F,B44)</f>
        <v>0</v>
      </c>
      <c r="N44" s="23">
        <f t="shared" si="0"/>
        <v>5</v>
      </c>
    </row>
    <row r="45" spans="1:14" x14ac:dyDescent="0.55000000000000004">
      <c r="A45" s="23">
        <v>40</v>
      </c>
      <c r="B45" s="111" t="s">
        <v>1660</v>
      </c>
      <c r="C45" s="23">
        <f>COUNTIFS(เข้าร่วมพิธี!K:K,1,เข้าร่วมพิธี!F:F,B45)</f>
        <v>1</v>
      </c>
      <c r="D45" s="23">
        <f>COUNTIFS(เข้าร่วมพิธี!K:K,2,เข้าร่วมพิธี!F:F,B45)</f>
        <v>0</v>
      </c>
      <c r="E45" s="23">
        <f>COUNTIFS(เข้าร่วมพิธี!K:K,3,เข้าร่วมพิธี!F:F,B45)</f>
        <v>0</v>
      </c>
      <c r="F45" s="23">
        <f>COUNTIFS(เข้าร่วมพิธี!K:K,4,เข้าร่วมพิธี!F:F,B45)</f>
        <v>1</v>
      </c>
      <c r="G45" s="23">
        <f>COUNTIFS(เข้าร่วมพิธี!K:K,5,เข้าร่วมพิธี!F:F,B45)</f>
        <v>1</v>
      </c>
      <c r="H45" s="23">
        <f>COUNTIFS(เข้าร่วมพิธี!K:K,6,เข้าร่วมพิธี!F:F,B45)</f>
        <v>3</v>
      </c>
      <c r="I45" s="23">
        <f>COUNTIFS(เข้าร่วมพิธี!K:K,7,เข้าร่วมพิธี!F:F,B45)</f>
        <v>0</v>
      </c>
      <c r="J45" s="23">
        <f>COUNTIFS(เข้าร่วมพิธี!K:K,8,เข้าร่วมพิธี!F:F,B45)</f>
        <v>0</v>
      </c>
      <c r="K45" s="23">
        <f>COUNTIFS(เข้าร่วมพิธี!K:K,9,เข้าร่วมพิธี!F:F,B45)</f>
        <v>0</v>
      </c>
      <c r="L45" s="23">
        <f>COUNTIFS(เข้าร่วมพิธี!K:K,10,เข้าร่วมพิธี!F:F,B45)</f>
        <v>0</v>
      </c>
      <c r="M45" s="23">
        <f>COUNTIFS(เข้าร่วมพิธี!K:K,11,เข้าร่วมพิธี!F:F,B45)</f>
        <v>0</v>
      </c>
      <c r="N45" s="23">
        <f t="shared" si="0"/>
        <v>6</v>
      </c>
    </row>
    <row r="46" spans="1:14" x14ac:dyDescent="0.55000000000000004">
      <c r="A46" s="23">
        <v>41</v>
      </c>
      <c r="B46" s="111" t="s">
        <v>1663</v>
      </c>
      <c r="C46" s="23">
        <f>COUNTIFS(เข้าร่วมพิธี!K:K,1,เข้าร่วมพิธี!F:F,B46)</f>
        <v>0</v>
      </c>
      <c r="D46" s="23">
        <f>COUNTIFS(เข้าร่วมพิธี!K:K,2,เข้าร่วมพิธี!F:F,B46)</f>
        <v>0</v>
      </c>
      <c r="E46" s="23">
        <f>COUNTIFS(เข้าร่วมพิธี!K:K,3,เข้าร่วมพิธี!F:F,B46)</f>
        <v>0</v>
      </c>
      <c r="F46" s="23">
        <f>COUNTIFS(เข้าร่วมพิธี!K:K,4,เข้าร่วมพิธี!F:F,B46)</f>
        <v>0</v>
      </c>
      <c r="G46" s="23">
        <f>COUNTIFS(เข้าร่วมพิธี!K:K,5,เข้าร่วมพิธี!F:F,B46)</f>
        <v>1</v>
      </c>
      <c r="H46" s="23">
        <f>COUNTIFS(เข้าร่วมพิธี!K:K,6,เข้าร่วมพิธี!F:F,B46)</f>
        <v>1</v>
      </c>
      <c r="I46" s="23">
        <f>COUNTIFS(เข้าร่วมพิธี!K:K,7,เข้าร่วมพิธี!F:F,B46)</f>
        <v>0</v>
      </c>
      <c r="J46" s="23">
        <f>COUNTIFS(เข้าร่วมพิธี!K:K,8,เข้าร่วมพิธี!F:F,B46)</f>
        <v>0</v>
      </c>
      <c r="K46" s="23">
        <f>COUNTIFS(เข้าร่วมพิธี!K:K,9,เข้าร่วมพิธี!F:F,B46)</f>
        <v>0</v>
      </c>
      <c r="L46" s="23">
        <f>COUNTIFS(เข้าร่วมพิธี!K:K,10,เข้าร่วมพิธี!F:F,B46)</f>
        <v>0</v>
      </c>
      <c r="M46" s="23">
        <f>COUNTIFS(เข้าร่วมพิธี!K:K,11,เข้าร่วมพิธี!F:F,B46)</f>
        <v>0</v>
      </c>
      <c r="N46" s="23">
        <f t="shared" si="0"/>
        <v>2</v>
      </c>
    </row>
    <row r="47" spans="1:14" x14ac:dyDescent="0.55000000000000004">
      <c r="A47" s="23">
        <v>42</v>
      </c>
      <c r="B47" s="111" t="s">
        <v>1666</v>
      </c>
      <c r="C47" s="23">
        <f>COUNTIFS(เข้าร่วมพิธี!K:K,1,เข้าร่วมพิธี!F:F,B47)</f>
        <v>2</v>
      </c>
      <c r="D47" s="23">
        <f>COUNTIFS(เข้าร่วมพิธี!K:K,2,เข้าร่วมพิธี!F:F,B47)</f>
        <v>0</v>
      </c>
      <c r="E47" s="23">
        <f>COUNTIFS(เข้าร่วมพิธี!K:K,3,เข้าร่วมพิธี!F:F,B47)</f>
        <v>2</v>
      </c>
      <c r="F47" s="23">
        <f>COUNTIFS(เข้าร่วมพิธี!K:K,4,เข้าร่วมพิธี!F:F,B47)</f>
        <v>3</v>
      </c>
      <c r="G47" s="23">
        <f>COUNTIFS(เข้าร่วมพิธี!K:K,5,เข้าร่วมพิธี!F:F,B47)</f>
        <v>4</v>
      </c>
      <c r="H47" s="23">
        <f>COUNTIFS(เข้าร่วมพิธี!K:K,6,เข้าร่วมพิธี!F:F,B47)</f>
        <v>8</v>
      </c>
      <c r="I47" s="23">
        <f>COUNTIFS(เข้าร่วมพิธี!K:K,7,เข้าร่วมพิธี!F:F,B47)</f>
        <v>3</v>
      </c>
      <c r="J47" s="23">
        <f>COUNTIFS(เข้าร่วมพิธี!K:K,8,เข้าร่วมพิธี!F:F,B47)</f>
        <v>3</v>
      </c>
      <c r="K47" s="23">
        <f>COUNTIFS(เข้าร่วมพิธี!K:K,9,เข้าร่วมพิธี!F:F,B47)</f>
        <v>0</v>
      </c>
      <c r="L47" s="23">
        <f>COUNTIFS(เข้าร่วมพิธี!K:K,10,เข้าร่วมพิธี!F:F,B47)</f>
        <v>0</v>
      </c>
      <c r="M47" s="23">
        <f>COUNTIFS(เข้าร่วมพิธี!K:K,11,เข้าร่วมพิธี!F:F,B47)</f>
        <v>0</v>
      </c>
      <c r="N47" s="23">
        <f t="shared" si="0"/>
        <v>25</v>
      </c>
    </row>
    <row r="48" spans="1:14" x14ac:dyDescent="0.55000000000000004">
      <c r="A48" s="23">
        <v>43</v>
      </c>
      <c r="B48" s="111" t="s">
        <v>1669</v>
      </c>
      <c r="C48" s="23">
        <f>COUNTIFS(เข้าร่วมพิธี!K:K,1,เข้าร่วมพิธี!F:F,B48)</f>
        <v>0</v>
      </c>
      <c r="D48" s="23">
        <f>COUNTIFS(เข้าร่วมพิธี!K:K,2,เข้าร่วมพิธี!F:F,B48)</f>
        <v>1</v>
      </c>
      <c r="E48" s="23">
        <f>COUNTIFS(เข้าร่วมพิธี!K:K,3,เข้าร่วมพิธี!F:F,B48)</f>
        <v>0</v>
      </c>
      <c r="F48" s="23">
        <f>COUNTIFS(เข้าร่วมพิธี!K:K,4,เข้าร่วมพิธี!F:F,B48)</f>
        <v>1</v>
      </c>
      <c r="G48" s="23">
        <f>COUNTIFS(เข้าร่วมพิธี!K:K,5,เข้าร่วมพิธี!F:F,B48)</f>
        <v>1</v>
      </c>
      <c r="H48" s="23">
        <f>COUNTIFS(เข้าร่วมพิธี!K:K,6,เข้าร่วมพิธี!F:F,B48)</f>
        <v>0</v>
      </c>
      <c r="I48" s="23">
        <f>COUNTIFS(เข้าร่วมพิธี!K:K,7,เข้าร่วมพิธี!F:F,B48)</f>
        <v>0</v>
      </c>
      <c r="J48" s="23">
        <f>COUNTIFS(เข้าร่วมพิธี!K:K,8,เข้าร่วมพิธี!F:F,B48)</f>
        <v>1</v>
      </c>
      <c r="K48" s="23">
        <f>COUNTIFS(เข้าร่วมพิธี!K:K,9,เข้าร่วมพิธี!F:F,B48)</f>
        <v>0</v>
      </c>
      <c r="L48" s="23">
        <f>COUNTIFS(เข้าร่วมพิธี!K:K,10,เข้าร่วมพิธี!F:F,B48)</f>
        <v>0</v>
      </c>
      <c r="M48" s="23">
        <f>COUNTIFS(เข้าร่วมพิธี!K:K,11,เข้าร่วมพิธี!F:F,B48)</f>
        <v>0</v>
      </c>
      <c r="N48" s="23">
        <f t="shared" si="0"/>
        <v>4</v>
      </c>
    </row>
    <row r="49" spans="1:14" x14ac:dyDescent="0.55000000000000004">
      <c r="A49" s="23">
        <v>44</v>
      </c>
      <c r="B49" s="111" t="s">
        <v>1671</v>
      </c>
      <c r="C49" s="23">
        <f>COUNTIFS(เข้าร่วมพิธี!K:K,1,เข้าร่วมพิธี!F:F,B49)</f>
        <v>0</v>
      </c>
      <c r="D49" s="23">
        <f>COUNTIFS(เข้าร่วมพิธี!K:K,2,เข้าร่วมพิธี!F:F,B49)</f>
        <v>0</v>
      </c>
      <c r="E49" s="23">
        <f>COUNTIFS(เข้าร่วมพิธี!K:K,3,เข้าร่วมพิธี!F:F,B49)</f>
        <v>1</v>
      </c>
      <c r="F49" s="23">
        <f>COUNTIFS(เข้าร่วมพิธี!K:K,4,เข้าร่วมพิธี!F:F,B49)</f>
        <v>2</v>
      </c>
      <c r="G49" s="23">
        <f>COUNTIFS(เข้าร่วมพิธี!K:K,5,เข้าร่วมพิธี!F:F,B49)</f>
        <v>0</v>
      </c>
      <c r="H49" s="23">
        <f>COUNTIFS(เข้าร่วมพิธี!K:K,6,เข้าร่วมพิธี!F:F,B49)</f>
        <v>0</v>
      </c>
      <c r="I49" s="23">
        <f>COUNTIFS(เข้าร่วมพิธี!K:K,7,เข้าร่วมพิธี!F:F,B49)</f>
        <v>0</v>
      </c>
      <c r="J49" s="23">
        <f>COUNTIFS(เข้าร่วมพิธี!K:K,8,เข้าร่วมพิธี!F:F,B49)</f>
        <v>1</v>
      </c>
      <c r="K49" s="23">
        <f>COUNTIFS(เข้าร่วมพิธี!K:K,9,เข้าร่วมพิธี!F:F,B49)</f>
        <v>0</v>
      </c>
      <c r="L49" s="23">
        <f>COUNTIFS(เข้าร่วมพิธี!K:K,10,เข้าร่วมพิธี!F:F,B49)</f>
        <v>0</v>
      </c>
      <c r="M49" s="23">
        <f>COUNTIFS(เข้าร่วมพิธี!K:K,11,เข้าร่วมพิธี!F:F,B49)</f>
        <v>0</v>
      </c>
      <c r="N49" s="23">
        <f t="shared" si="0"/>
        <v>4</v>
      </c>
    </row>
    <row r="50" spans="1:14" x14ac:dyDescent="0.55000000000000004">
      <c r="A50" s="23">
        <v>45</v>
      </c>
      <c r="B50" s="111" t="s">
        <v>1674</v>
      </c>
      <c r="C50" s="23">
        <f>COUNTIFS(เข้าร่วมพิธี!K:K,1,เข้าร่วมพิธี!F:F,B50)</f>
        <v>2</v>
      </c>
      <c r="D50" s="23">
        <f>COUNTIFS(เข้าร่วมพิธี!K:K,2,เข้าร่วมพิธี!F:F,B50)</f>
        <v>2</v>
      </c>
      <c r="E50" s="23">
        <f>COUNTIFS(เข้าร่วมพิธี!K:K,3,เข้าร่วมพิธี!F:F,B50)</f>
        <v>4</v>
      </c>
      <c r="F50" s="23">
        <f>COUNTIFS(เข้าร่วมพิธี!K:K,4,เข้าร่วมพิธี!F:F,B50)</f>
        <v>4</v>
      </c>
      <c r="G50" s="23">
        <f>COUNTIFS(เข้าร่วมพิธี!K:K,5,เข้าร่วมพิธี!F:F,B50)</f>
        <v>4</v>
      </c>
      <c r="H50" s="23">
        <f>COUNTIFS(เข้าร่วมพิธี!K:K,6,เข้าร่วมพิธี!F:F,B50)</f>
        <v>7</v>
      </c>
      <c r="I50" s="23">
        <f>COUNTIFS(เข้าร่วมพิธี!K:K,7,เข้าร่วมพิธี!F:F,B50)</f>
        <v>3</v>
      </c>
      <c r="J50" s="23">
        <f>COUNTIFS(เข้าร่วมพิธี!K:K,8,เข้าร่วมพิธี!F:F,B50)</f>
        <v>2</v>
      </c>
      <c r="K50" s="23">
        <f>COUNTIFS(เข้าร่วมพิธี!K:K,9,เข้าร่วมพิธี!F:F,B50)</f>
        <v>0</v>
      </c>
      <c r="L50" s="23">
        <f>COUNTIFS(เข้าร่วมพิธี!K:K,10,เข้าร่วมพิธี!F:F,B50)</f>
        <v>0</v>
      </c>
      <c r="M50" s="23">
        <f>COUNTIFS(เข้าร่วมพิธี!K:K,11,เข้าร่วมพิธี!F:F,B50)</f>
        <v>0</v>
      </c>
      <c r="N50" s="23">
        <f t="shared" si="0"/>
        <v>28</v>
      </c>
    </row>
    <row r="51" spans="1:14" x14ac:dyDescent="0.55000000000000004">
      <c r="A51" s="23">
        <v>46</v>
      </c>
      <c r="B51" s="111" t="s">
        <v>1677</v>
      </c>
      <c r="C51" s="23">
        <f>COUNTIFS(เข้าร่วมพิธี!K:K,1,เข้าร่วมพิธี!F:F,B51)</f>
        <v>0</v>
      </c>
      <c r="D51" s="23">
        <f>COUNTIFS(เข้าร่วมพิธี!K:K,2,เข้าร่วมพิธี!F:F,B51)</f>
        <v>1</v>
      </c>
      <c r="E51" s="23">
        <f>COUNTIFS(เข้าร่วมพิธี!K:K,3,เข้าร่วมพิธี!F:F,B51)</f>
        <v>2</v>
      </c>
      <c r="F51" s="23">
        <f>COUNTIFS(เข้าร่วมพิธี!K:K,4,เข้าร่วมพิธี!F:F,B51)</f>
        <v>1</v>
      </c>
      <c r="G51" s="23">
        <f>COUNTIFS(เข้าร่วมพิธี!K:K,5,เข้าร่วมพิธี!F:F,B51)</f>
        <v>2</v>
      </c>
      <c r="H51" s="23">
        <f>COUNTIFS(เข้าร่วมพิธี!K:K,6,เข้าร่วมพิธี!F:F,B51)</f>
        <v>2</v>
      </c>
      <c r="I51" s="23">
        <f>COUNTIFS(เข้าร่วมพิธี!K:K,7,เข้าร่วมพิธี!F:F,B51)</f>
        <v>1</v>
      </c>
      <c r="J51" s="23">
        <f>COUNTIFS(เข้าร่วมพิธี!K:K,8,เข้าร่วมพิธี!F:F,B51)</f>
        <v>3</v>
      </c>
      <c r="K51" s="23">
        <f>COUNTIFS(เข้าร่วมพิธี!K:K,9,เข้าร่วมพิธี!F:F,B51)</f>
        <v>0</v>
      </c>
      <c r="L51" s="23">
        <f>COUNTIFS(เข้าร่วมพิธี!K:K,10,เข้าร่วมพิธี!F:F,B51)</f>
        <v>0</v>
      </c>
      <c r="M51" s="23">
        <f>COUNTIFS(เข้าร่วมพิธี!K:K,11,เข้าร่วมพิธี!F:F,B51)</f>
        <v>0</v>
      </c>
      <c r="N51" s="23">
        <f t="shared" si="0"/>
        <v>12</v>
      </c>
    </row>
    <row r="52" spans="1:14" ht="24.75" thickBot="1" x14ac:dyDescent="0.6">
      <c r="A52" s="121"/>
      <c r="B52" s="120" t="s">
        <v>1885</v>
      </c>
      <c r="C52" s="121">
        <f>SUM(C41:C51)</f>
        <v>6</v>
      </c>
      <c r="D52" s="121">
        <f t="shared" ref="D52:N52" si="4">SUM(D41:D51)</f>
        <v>6</v>
      </c>
      <c r="E52" s="121">
        <f t="shared" si="4"/>
        <v>9</v>
      </c>
      <c r="F52" s="121">
        <f t="shared" si="4"/>
        <v>19</v>
      </c>
      <c r="G52" s="121">
        <f t="shared" si="4"/>
        <v>21</v>
      </c>
      <c r="H52" s="121">
        <f t="shared" si="4"/>
        <v>39</v>
      </c>
      <c r="I52" s="121">
        <f t="shared" si="4"/>
        <v>7</v>
      </c>
      <c r="J52" s="121">
        <f t="shared" si="4"/>
        <v>22</v>
      </c>
      <c r="K52" s="121">
        <f t="shared" si="4"/>
        <v>0</v>
      </c>
      <c r="L52" s="121">
        <f t="shared" si="4"/>
        <v>0</v>
      </c>
      <c r="M52" s="121">
        <f t="shared" si="4"/>
        <v>0</v>
      </c>
      <c r="N52" s="121">
        <f t="shared" si="4"/>
        <v>129</v>
      </c>
    </row>
    <row r="53" spans="1:14" ht="24.75" thickTop="1" x14ac:dyDescent="0.55000000000000004">
      <c r="A53" s="114">
        <v>47</v>
      </c>
      <c r="B53" s="115" t="s">
        <v>1680</v>
      </c>
      <c r="C53" s="114">
        <f>COUNTIFS(เข้าร่วมพิธี!K:K,1,เข้าร่วมพิธี!F:F,B53)</f>
        <v>3</v>
      </c>
      <c r="D53" s="114">
        <f>COUNTIFS(เข้าร่วมพิธี!K:K,2,เข้าร่วมพิธี!F:F,B53)</f>
        <v>2</v>
      </c>
      <c r="E53" s="114">
        <f>COUNTIFS(เข้าร่วมพิธี!K:K,3,เข้าร่วมพิธี!F:F,B53)</f>
        <v>1</v>
      </c>
      <c r="F53" s="114">
        <f>COUNTIFS(เข้าร่วมพิธี!K:K,4,เข้าร่วมพิธี!F:F,B53)</f>
        <v>2</v>
      </c>
      <c r="G53" s="114">
        <f>COUNTIFS(เข้าร่วมพิธี!K:K,5,เข้าร่วมพิธี!F:F,B53)</f>
        <v>5</v>
      </c>
      <c r="H53" s="114">
        <f>COUNTIFS(เข้าร่วมพิธี!K:K,6,เข้าร่วมพิธี!F:F,B53)</f>
        <v>7</v>
      </c>
      <c r="I53" s="114">
        <f>COUNTIFS(เข้าร่วมพิธี!K:K,7,เข้าร่วมพิธี!F:F,B53)</f>
        <v>0</v>
      </c>
      <c r="J53" s="114">
        <f>COUNTIFS(เข้าร่วมพิธี!K:K,8,เข้าร่วมพิธี!F:F,B53)</f>
        <v>4</v>
      </c>
      <c r="K53" s="114">
        <f>COUNTIFS(เข้าร่วมพิธี!K:K,9,เข้าร่วมพิธี!F:F,B53)</f>
        <v>0</v>
      </c>
      <c r="L53" s="114">
        <f>COUNTIFS(เข้าร่วมพิธี!K:K,10,เข้าร่วมพิธี!F:F,B53)</f>
        <v>0</v>
      </c>
      <c r="M53" s="114">
        <f>COUNTIFS(เข้าร่วมพิธี!K:K,11,เข้าร่วมพิธี!F:F,B53)</f>
        <v>0</v>
      </c>
      <c r="N53" s="114">
        <f>SUM(C53:M53)</f>
        <v>24</v>
      </c>
    </row>
    <row r="54" spans="1:14" x14ac:dyDescent="0.55000000000000004">
      <c r="A54" s="23">
        <v>48</v>
      </c>
      <c r="B54" s="111" t="s">
        <v>1682</v>
      </c>
      <c r="C54" s="23">
        <f>COUNTIFS(เข้าร่วมพิธี!K:K,1,เข้าร่วมพิธี!F:F,B54)</f>
        <v>0</v>
      </c>
      <c r="D54" s="23">
        <f>COUNTIFS(เข้าร่วมพิธี!K:K,2,เข้าร่วมพิธี!F:F,B54)</f>
        <v>1</v>
      </c>
      <c r="E54" s="23">
        <f>COUNTIFS(เข้าร่วมพิธี!K:K,3,เข้าร่วมพิธี!F:F,B54)</f>
        <v>0</v>
      </c>
      <c r="F54" s="23">
        <f>COUNTIFS(เข้าร่วมพิธี!K:K,4,เข้าร่วมพิธี!F:F,B54)</f>
        <v>0</v>
      </c>
      <c r="G54" s="23">
        <f>COUNTIFS(เข้าร่วมพิธี!K:K,5,เข้าร่วมพิธี!F:F,B54)</f>
        <v>0</v>
      </c>
      <c r="H54" s="23">
        <f>COUNTIFS(เข้าร่วมพิธี!K:K,6,เข้าร่วมพิธี!F:F,B54)</f>
        <v>1</v>
      </c>
      <c r="I54" s="23">
        <f>COUNTIFS(เข้าร่วมพิธี!K:K,7,เข้าร่วมพิธี!F:F,B54)</f>
        <v>1</v>
      </c>
      <c r="J54" s="23">
        <f>COUNTIFS(เข้าร่วมพิธี!K:K,8,เข้าร่วมพิธี!F:F,B54)</f>
        <v>1</v>
      </c>
      <c r="K54" s="23">
        <f>COUNTIFS(เข้าร่วมพิธี!K:K,9,เข้าร่วมพิธี!F:F,B54)</f>
        <v>0</v>
      </c>
      <c r="L54" s="23">
        <f>COUNTIFS(เข้าร่วมพิธี!K:K,10,เข้าร่วมพิธี!F:F,B54)</f>
        <v>0</v>
      </c>
      <c r="M54" s="23">
        <f>COUNTIFS(เข้าร่วมพิธี!K:K,11,เข้าร่วมพิธี!F:F,B54)</f>
        <v>0</v>
      </c>
      <c r="N54" s="23">
        <f t="shared" si="0"/>
        <v>4</v>
      </c>
    </row>
    <row r="55" spans="1:14" x14ac:dyDescent="0.55000000000000004">
      <c r="A55" s="23">
        <v>49</v>
      </c>
      <c r="B55" s="111" t="s">
        <v>1685</v>
      </c>
      <c r="C55" s="23">
        <f>COUNTIFS(เข้าร่วมพิธี!K:K,1,เข้าร่วมพิธี!F:F,B55)</f>
        <v>0</v>
      </c>
      <c r="D55" s="23">
        <f>COUNTIFS(เข้าร่วมพิธี!K:K,2,เข้าร่วมพิธี!F:F,B55)</f>
        <v>0</v>
      </c>
      <c r="E55" s="23">
        <f>COUNTIFS(เข้าร่วมพิธี!K:K,3,เข้าร่วมพิธี!F:F,B55)</f>
        <v>0</v>
      </c>
      <c r="F55" s="23">
        <f>COUNTIFS(เข้าร่วมพิธี!K:K,4,เข้าร่วมพิธี!F:F,B55)</f>
        <v>0</v>
      </c>
      <c r="G55" s="23">
        <f>COUNTIFS(เข้าร่วมพิธี!K:K,5,เข้าร่วมพิธี!F:F,B55)</f>
        <v>0</v>
      </c>
      <c r="H55" s="23">
        <f>COUNTIFS(เข้าร่วมพิธี!K:K,6,เข้าร่วมพิธี!F:F,B55)</f>
        <v>0</v>
      </c>
      <c r="I55" s="23">
        <f>COUNTIFS(เข้าร่วมพิธี!K:K,7,เข้าร่วมพิธี!F:F,B55)</f>
        <v>0</v>
      </c>
      <c r="J55" s="23">
        <f>COUNTIFS(เข้าร่วมพิธี!K:K,8,เข้าร่วมพิธี!F:F,B55)</f>
        <v>0</v>
      </c>
      <c r="K55" s="23">
        <f>COUNTIFS(เข้าร่วมพิธี!K:K,9,เข้าร่วมพิธี!F:F,B55)</f>
        <v>0</v>
      </c>
      <c r="L55" s="23">
        <f>COUNTIFS(เข้าร่วมพิธี!K:K,10,เข้าร่วมพิธี!F:F,B55)</f>
        <v>0</v>
      </c>
      <c r="M55" s="23">
        <f>COUNTIFS(เข้าร่วมพิธี!K:K,11,เข้าร่วมพิธี!F:F,B55)</f>
        <v>0</v>
      </c>
      <c r="N55" s="23">
        <f t="shared" si="0"/>
        <v>0</v>
      </c>
    </row>
    <row r="56" spans="1:14" x14ac:dyDescent="0.55000000000000004">
      <c r="A56" s="23">
        <v>50</v>
      </c>
      <c r="B56" s="111" t="s">
        <v>1688</v>
      </c>
      <c r="C56" s="23">
        <f>COUNTIFS(เข้าร่วมพิธี!K:K,1,เข้าร่วมพิธี!F:F,B56)</f>
        <v>1</v>
      </c>
      <c r="D56" s="23">
        <f>COUNTIFS(เข้าร่วมพิธี!K:K,2,เข้าร่วมพิธี!F:F,B56)</f>
        <v>1</v>
      </c>
      <c r="E56" s="23">
        <f>COUNTIFS(เข้าร่วมพิธี!K:K,3,เข้าร่วมพิธี!F:F,B56)</f>
        <v>0</v>
      </c>
      <c r="F56" s="23">
        <f>COUNTIFS(เข้าร่วมพิธี!K:K,4,เข้าร่วมพิธี!F:F,B56)</f>
        <v>1</v>
      </c>
      <c r="G56" s="23">
        <f>COUNTIFS(เข้าร่วมพิธี!K:K,5,เข้าร่วมพิธี!F:F,B56)</f>
        <v>1</v>
      </c>
      <c r="H56" s="23">
        <f>COUNTIFS(เข้าร่วมพิธี!K:K,6,เข้าร่วมพิธี!F:F,B56)</f>
        <v>5</v>
      </c>
      <c r="I56" s="23">
        <f>COUNTIFS(เข้าร่วมพิธี!K:K,7,เข้าร่วมพิธี!F:F,B56)</f>
        <v>1</v>
      </c>
      <c r="J56" s="23">
        <f>COUNTIFS(เข้าร่วมพิธี!K:K,8,เข้าร่วมพิธี!F:F,B56)</f>
        <v>2</v>
      </c>
      <c r="K56" s="23">
        <f>COUNTIFS(เข้าร่วมพิธี!K:K,9,เข้าร่วมพิธี!F:F,B56)</f>
        <v>0</v>
      </c>
      <c r="L56" s="23">
        <f>COUNTIFS(เข้าร่วมพิธี!K:K,10,เข้าร่วมพิธี!F:F,B56)</f>
        <v>0</v>
      </c>
      <c r="M56" s="23">
        <f>COUNTIFS(เข้าร่วมพิธี!K:K,11,เข้าร่วมพิธี!F:F,B56)</f>
        <v>0</v>
      </c>
      <c r="N56" s="23">
        <f t="shared" si="0"/>
        <v>12</v>
      </c>
    </row>
    <row r="57" spans="1:14" x14ac:dyDescent="0.55000000000000004">
      <c r="A57" s="23">
        <v>51</v>
      </c>
      <c r="B57" s="111" t="s">
        <v>1690</v>
      </c>
      <c r="C57" s="23">
        <f>COUNTIFS(เข้าร่วมพิธี!K:K,1,เข้าร่วมพิธี!F:F,B57)</f>
        <v>1</v>
      </c>
      <c r="D57" s="23">
        <f>COUNTIFS(เข้าร่วมพิธี!K:K,2,เข้าร่วมพิธี!F:F,B57)</f>
        <v>0</v>
      </c>
      <c r="E57" s="23">
        <f>COUNTIFS(เข้าร่วมพิธี!K:K,3,เข้าร่วมพิธี!F:F,B57)</f>
        <v>0</v>
      </c>
      <c r="F57" s="23">
        <f>COUNTIFS(เข้าร่วมพิธี!K:K,4,เข้าร่วมพิธี!F:F,B57)</f>
        <v>0</v>
      </c>
      <c r="G57" s="23">
        <f>COUNTIFS(เข้าร่วมพิธี!K:K,5,เข้าร่วมพิธี!F:F,B57)</f>
        <v>3</v>
      </c>
      <c r="H57" s="23">
        <f>COUNTIFS(เข้าร่วมพิธี!K:K,6,เข้าร่วมพิธี!F:F,B57)</f>
        <v>8</v>
      </c>
      <c r="I57" s="23">
        <f>COUNTIFS(เข้าร่วมพิธี!K:K,7,เข้าร่วมพิธี!F:F,B57)</f>
        <v>2</v>
      </c>
      <c r="J57" s="23">
        <f>COUNTIFS(เข้าร่วมพิธี!K:K,8,เข้าร่วมพิธี!F:F,B57)</f>
        <v>5</v>
      </c>
      <c r="K57" s="23">
        <f>COUNTIFS(เข้าร่วมพิธี!K:K,9,เข้าร่วมพิธี!F:F,B57)</f>
        <v>0</v>
      </c>
      <c r="L57" s="23">
        <f>COUNTIFS(เข้าร่วมพิธี!K:K,10,เข้าร่วมพิธี!F:F,B57)</f>
        <v>0</v>
      </c>
      <c r="M57" s="23">
        <f>COUNTIFS(เข้าร่วมพิธี!K:K,11,เข้าร่วมพิธี!F:F,B57)</f>
        <v>0</v>
      </c>
      <c r="N57" s="23">
        <f t="shared" si="0"/>
        <v>19</v>
      </c>
    </row>
    <row r="58" spans="1:14" x14ac:dyDescent="0.55000000000000004">
      <c r="A58" s="23">
        <v>52</v>
      </c>
      <c r="B58" s="111" t="s">
        <v>1693</v>
      </c>
      <c r="C58" s="23">
        <f>COUNTIFS(เข้าร่วมพิธี!K:K,1,เข้าร่วมพิธี!F:F,B58)</f>
        <v>1</v>
      </c>
      <c r="D58" s="23">
        <f>COUNTIFS(เข้าร่วมพิธี!K:K,2,เข้าร่วมพิธี!F:F,B58)</f>
        <v>1</v>
      </c>
      <c r="E58" s="23">
        <f>COUNTIFS(เข้าร่วมพิธี!K:K,3,เข้าร่วมพิธี!F:F,B58)</f>
        <v>1</v>
      </c>
      <c r="F58" s="23">
        <f>COUNTIFS(เข้าร่วมพิธี!K:K,4,เข้าร่วมพิธี!F:F,B58)</f>
        <v>4</v>
      </c>
      <c r="G58" s="23">
        <f>COUNTIFS(เข้าร่วมพิธี!K:K,5,เข้าร่วมพิธี!F:F,B58)</f>
        <v>3</v>
      </c>
      <c r="H58" s="23">
        <f>COUNTIFS(เข้าร่วมพิธี!K:K,6,เข้าร่วมพิธี!F:F,B58)</f>
        <v>7</v>
      </c>
      <c r="I58" s="23">
        <f>COUNTIFS(เข้าร่วมพิธี!K:K,7,เข้าร่วมพิธี!F:F,B58)</f>
        <v>0</v>
      </c>
      <c r="J58" s="23">
        <f>COUNTIFS(เข้าร่วมพิธี!K:K,8,เข้าร่วมพิธี!F:F,B58)</f>
        <v>10</v>
      </c>
      <c r="K58" s="23">
        <f>COUNTIFS(เข้าร่วมพิธี!K:K,9,เข้าร่วมพิธี!F:F,B58)</f>
        <v>0</v>
      </c>
      <c r="L58" s="23">
        <f>COUNTIFS(เข้าร่วมพิธี!K:K,10,เข้าร่วมพิธี!F:F,B58)</f>
        <v>0</v>
      </c>
      <c r="M58" s="23">
        <f>COUNTIFS(เข้าร่วมพิธี!K:K,11,เข้าร่วมพิธี!F:F,B58)</f>
        <v>1</v>
      </c>
      <c r="N58" s="23">
        <f t="shared" si="0"/>
        <v>28</v>
      </c>
    </row>
    <row r="59" spans="1:14" x14ac:dyDescent="0.55000000000000004">
      <c r="A59" s="23">
        <v>53</v>
      </c>
      <c r="B59" s="111" t="s">
        <v>1696</v>
      </c>
      <c r="C59" s="23">
        <f>COUNTIFS(เข้าร่วมพิธี!K:K,1,เข้าร่วมพิธี!F:F,B59)</f>
        <v>0</v>
      </c>
      <c r="D59" s="23">
        <f>COUNTIFS(เข้าร่วมพิธี!K:K,2,เข้าร่วมพิธี!F:F,B59)</f>
        <v>1</v>
      </c>
      <c r="E59" s="23">
        <f>COUNTIFS(เข้าร่วมพิธี!K:K,3,เข้าร่วมพิธี!F:F,B59)</f>
        <v>1</v>
      </c>
      <c r="F59" s="23">
        <f>COUNTIFS(เข้าร่วมพิธี!K:K,4,เข้าร่วมพิธี!F:F,B59)</f>
        <v>1</v>
      </c>
      <c r="G59" s="23">
        <f>COUNTIFS(เข้าร่วมพิธี!K:K,5,เข้าร่วมพิธี!F:F,B59)</f>
        <v>2</v>
      </c>
      <c r="H59" s="23">
        <f>COUNTIFS(เข้าร่วมพิธี!K:K,6,เข้าร่วมพิธี!F:F,B59)</f>
        <v>4</v>
      </c>
      <c r="I59" s="23">
        <f>COUNTIFS(เข้าร่วมพิธี!K:K,7,เข้าร่วมพิธี!F:F,B59)</f>
        <v>1</v>
      </c>
      <c r="J59" s="23">
        <f>COUNTIFS(เข้าร่วมพิธี!K:K,8,เข้าร่วมพิธี!F:F,B59)</f>
        <v>3</v>
      </c>
      <c r="K59" s="23">
        <f>COUNTIFS(เข้าร่วมพิธี!K:K,9,เข้าร่วมพิธี!F:F,B59)</f>
        <v>0</v>
      </c>
      <c r="L59" s="23">
        <f>COUNTIFS(เข้าร่วมพิธี!K:K,10,เข้าร่วมพิธี!F:F,B59)</f>
        <v>0</v>
      </c>
      <c r="M59" s="23">
        <f>COUNTIFS(เข้าร่วมพิธี!K:K,11,เข้าร่วมพิธี!F:F,B59)</f>
        <v>0</v>
      </c>
      <c r="N59" s="23">
        <f t="shared" si="0"/>
        <v>13</v>
      </c>
    </row>
    <row r="60" spans="1:14" x14ac:dyDescent="0.55000000000000004">
      <c r="A60" s="23">
        <v>54</v>
      </c>
      <c r="B60" s="111" t="s">
        <v>1699</v>
      </c>
      <c r="C60" s="23">
        <f>COUNTIFS(เข้าร่วมพิธี!K:K,1,เข้าร่วมพิธี!F:F,B60)</f>
        <v>1</v>
      </c>
      <c r="D60" s="23">
        <f>COUNTIFS(เข้าร่วมพิธี!K:K,2,เข้าร่วมพิธี!F:F,B60)</f>
        <v>0</v>
      </c>
      <c r="E60" s="23">
        <f>COUNTIFS(เข้าร่วมพิธี!K:K,3,เข้าร่วมพิธี!F:F,B60)</f>
        <v>0</v>
      </c>
      <c r="F60" s="23">
        <f>COUNTIFS(เข้าร่วมพิธี!K:K,4,เข้าร่วมพิธี!F:F,B60)</f>
        <v>0</v>
      </c>
      <c r="G60" s="23">
        <f>COUNTIFS(เข้าร่วมพิธี!K:K,5,เข้าร่วมพิธี!F:F,B60)</f>
        <v>0</v>
      </c>
      <c r="H60" s="23">
        <f>COUNTIFS(เข้าร่วมพิธี!K:K,6,เข้าร่วมพิธี!F:F,B60)</f>
        <v>1</v>
      </c>
      <c r="I60" s="23">
        <f>COUNTIFS(เข้าร่วมพิธี!K:K,7,เข้าร่วมพิธี!F:F,B60)</f>
        <v>0</v>
      </c>
      <c r="J60" s="23">
        <f>COUNTIFS(เข้าร่วมพิธี!K:K,8,เข้าร่วมพิธี!F:F,B60)</f>
        <v>0</v>
      </c>
      <c r="K60" s="23">
        <f>COUNTIFS(เข้าร่วมพิธี!K:K,9,เข้าร่วมพิธี!F:F,B60)</f>
        <v>0</v>
      </c>
      <c r="L60" s="23">
        <f>COUNTIFS(เข้าร่วมพิธี!K:K,10,เข้าร่วมพิธี!F:F,B60)</f>
        <v>0</v>
      </c>
      <c r="M60" s="23">
        <f>COUNTIFS(เข้าร่วมพิธี!K:K,11,เข้าร่วมพิธี!F:F,B60)</f>
        <v>0</v>
      </c>
      <c r="N60" s="23">
        <f t="shared" si="0"/>
        <v>2</v>
      </c>
    </row>
    <row r="61" spans="1:14" x14ac:dyDescent="0.55000000000000004">
      <c r="A61" s="23">
        <v>55</v>
      </c>
      <c r="B61" s="111" t="s">
        <v>1702</v>
      </c>
      <c r="C61" s="23">
        <f>COUNTIFS(เข้าร่วมพิธี!K:K,1,เข้าร่วมพิธี!F:F,B61)</f>
        <v>2</v>
      </c>
      <c r="D61" s="23">
        <f>COUNTIFS(เข้าร่วมพิธี!K:K,2,เข้าร่วมพิธี!F:F,B61)</f>
        <v>1</v>
      </c>
      <c r="E61" s="23">
        <f>COUNTIFS(เข้าร่วมพิธี!K:K,3,เข้าร่วมพิธี!F:F,B61)</f>
        <v>1</v>
      </c>
      <c r="F61" s="23">
        <f>COUNTIFS(เข้าร่วมพิธี!K:K,4,เข้าร่วมพิธี!F:F,B61)</f>
        <v>3</v>
      </c>
      <c r="G61" s="23">
        <f>COUNTIFS(เข้าร่วมพิธี!K:K,5,เข้าร่วมพิธี!F:F,B61)</f>
        <v>5</v>
      </c>
      <c r="H61" s="23">
        <f>COUNTIFS(เข้าร่วมพิธี!K:K,6,เข้าร่วมพิธี!F:F,B61)</f>
        <v>5</v>
      </c>
      <c r="I61" s="23">
        <f>COUNTIFS(เข้าร่วมพิธี!K:K,7,เข้าร่วมพิธี!F:F,B61)</f>
        <v>0</v>
      </c>
      <c r="J61" s="23">
        <f>COUNTIFS(เข้าร่วมพิธี!K:K,8,เข้าร่วมพิธี!F:F,B61)</f>
        <v>5</v>
      </c>
      <c r="K61" s="23">
        <f>COUNTIFS(เข้าร่วมพิธี!K:K,9,เข้าร่วมพิธี!F:F,B61)</f>
        <v>0</v>
      </c>
      <c r="L61" s="23">
        <f>COUNTIFS(เข้าร่วมพิธี!K:K,10,เข้าร่วมพิธี!F:F,B61)</f>
        <v>0</v>
      </c>
      <c r="M61" s="23">
        <f>COUNTIFS(เข้าร่วมพิธี!K:K,11,เข้าร่วมพิธี!F:F,B61)</f>
        <v>0</v>
      </c>
      <c r="N61" s="23">
        <f t="shared" si="0"/>
        <v>22</v>
      </c>
    </row>
    <row r="62" spans="1:14" x14ac:dyDescent="0.55000000000000004">
      <c r="A62" s="23">
        <v>56</v>
      </c>
      <c r="B62" s="111" t="s">
        <v>1705</v>
      </c>
      <c r="C62" s="23">
        <f>COUNTIFS(เข้าร่วมพิธี!K:K,1,เข้าร่วมพิธี!F:F,B62)</f>
        <v>0</v>
      </c>
      <c r="D62" s="23">
        <f>COUNTIFS(เข้าร่วมพิธี!K:K,2,เข้าร่วมพิธี!F:F,B62)</f>
        <v>1</v>
      </c>
      <c r="E62" s="23">
        <f>COUNTIFS(เข้าร่วมพิธี!K:K,3,เข้าร่วมพิธี!F:F,B62)</f>
        <v>1</v>
      </c>
      <c r="F62" s="23">
        <f>COUNTIFS(เข้าร่วมพิธี!K:K,4,เข้าร่วมพิธี!F:F,B62)</f>
        <v>0</v>
      </c>
      <c r="G62" s="23">
        <f>COUNTIFS(เข้าร่วมพิธี!K:K,5,เข้าร่วมพิธี!F:F,B62)</f>
        <v>1</v>
      </c>
      <c r="H62" s="23">
        <f>COUNTIFS(เข้าร่วมพิธี!K:K,6,เข้าร่วมพิธี!F:F,B62)</f>
        <v>6</v>
      </c>
      <c r="I62" s="23">
        <f>COUNTIFS(เข้าร่วมพิธี!K:K,7,เข้าร่วมพิธี!F:F,B62)</f>
        <v>1</v>
      </c>
      <c r="J62" s="23">
        <f>COUNTIFS(เข้าร่วมพิธี!K:K,8,เข้าร่วมพิธี!F:F,B62)</f>
        <v>0</v>
      </c>
      <c r="K62" s="23">
        <f>COUNTIFS(เข้าร่วมพิธี!K:K,9,เข้าร่วมพิธี!F:F,B62)</f>
        <v>0</v>
      </c>
      <c r="L62" s="23">
        <f>COUNTIFS(เข้าร่วมพิธี!K:K,10,เข้าร่วมพิธี!F:F,B62)</f>
        <v>0</v>
      </c>
      <c r="M62" s="23">
        <f>COUNTIFS(เข้าร่วมพิธี!K:K,11,เข้าร่วมพิธี!F:F,B62)</f>
        <v>0</v>
      </c>
      <c r="N62" s="23">
        <f t="shared" si="0"/>
        <v>10</v>
      </c>
    </row>
    <row r="63" spans="1:14" x14ac:dyDescent="0.55000000000000004">
      <c r="A63" s="23">
        <v>57</v>
      </c>
      <c r="B63" s="111" t="s">
        <v>1708</v>
      </c>
      <c r="C63" s="23">
        <f>COUNTIFS(เข้าร่วมพิธี!K:K,1,เข้าร่วมพิธี!F:F,B63)</f>
        <v>1</v>
      </c>
      <c r="D63" s="23">
        <f>COUNTIFS(เข้าร่วมพิธี!K:K,2,เข้าร่วมพิธี!F:F,B63)</f>
        <v>0</v>
      </c>
      <c r="E63" s="23">
        <f>COUNTIFS(เข้าร่วมพิธี!K:K,3,เข้าร่วมพิธี!F:F,B63)</f>
        <v>0</v>
      </c>
      <c r="F63" s="23">
        <f>COUNTIFS(เข้าร่วมพิธี!K:K,4,เข้าร่วมพิธี!F:F,B63)</f>
        <v>0</v>
      </c>
      <c r="G63" s="23">
        <f>COUNTIFS(เข้าร่วมพิธี!K:K,5,เข้าร่วมพิธี!F:F,B63)</f>
        <v>1</v>
      </c>
      <c r="H63" s="23">
        <f>COUNTIFS(เข้าร่วมพิธี!K:K,6,เข้าร่วมพิธี!F:F,B63)</f>
        <v>1</v>
      </c>
      <c r="I63" s="23">
        <f>COUNTIFS(เข้าร่วมพิธี!K:K,7,เข้าร่วมพิธี!F:F,B63)</f>
        <v>0</v>
      </c>
      <c r="J63" s="23">
        <f>COUNTIFS(เข้าร่วมพิธี!K:K,8,เข้าร่วมพิธี!F:F,B63)</f>
        <v>0</v>
      </c>
      <c r="K63" s="23">
        <f>COUNTIFS(เข้าร่วมพิธี!K:K,9,เข้าร่วมพิธี!F:F,B63)</f>
        <v>0</v>
      </c>
      <c r="L63" s="23">
        <f>COUNTIFS(เข้าร่วมพิธี!K:K,10,เข้าร่วมพิธี!F:F,B63)</f>
        <v>0</v>
      </c>
      <c r="M63" s="23">
        <f>COUNTIFS(เข้าร่วมพิธี!K:K,11,เข้าร่วมพิธี!F:F,B63)</f>
        <v>0</v>
      </c>
      <c r="N63" s="23">
        <f t="shared" si="0"/>
        <v>3</v>
      </c>
    </row>
    <row r="64" spans="1:14" ht="24.75" thickBot="1" x14ac:dyDescent="0.6">
      <c r="A64" s="119"/>
      <c r="B64" s="120" t="s">
        <v>1886</v>
      </c>
      <c r="C64" s="119">
        <f>SUM(C53:C63)</f>
        <v>10</v>
      </c>
      <c r="D64" s="119">
        <f t="shared" ref="D64:M64" si="5">SUM(D53:D63)</f>
        <v>8</v>
      </c>
      <c r="E64" s="119">
        <f t="shared" si="5"/>
        <v>5</v>
      </c>
      <c r="F64" s="119">
        <f t="shared" si="5"/>
        <v>11</v>
      </c>
      <c r="G64" s="119">
        <f t="shared" si="5"/>
        <v>21</v>
      </c>
      <c r="H64" s="119">
        <f t="shared" si="5"/>
        <v>45</v>
      </c>
      <c r="I64" s="119">
        <f t="shared" si="5"/>
        <v>6</v>
      </c>
      <c r="J64" s="119">
        <f t="shared" si="5"/>
        <v>30</v>
      </c>
      <c r="K64" s="119">
        <f t="shared" si="5"/>
        <v>0</v>
      </c>
      <c r="L64" s="119">
        <f t="shared" si="5"/>
        <v>0</v>
      </c>
      <c r="M64" s="119">
        <f t="shared" si="5"/>
        <v>1</v>
      </c>
      <c r="N64" s="119">
        <f>SUM(N53:N63)</f>
        <v>137</v>
      </c>
    </row>
    <row r="65" spans="1:14" ht="24.75" thickTop="1" x14ac:dyDescent="0.55000000000000004">
      <c r="A65" s="114">
        <v>58</v>
      </c>
      <c r="B65" s="115" t="s">
        <v>1711</v>
      </c>
      <c r="C65" s="114">
        <f>COUNTIFS(เข้าร่วมพิธี!K:K,1,เข้าร่วมพิธี!F:F,B65)</f>
        <v>0</v>
      </c>
      <c r="D65" s="114">
        <f>COUNTIFS(เข้าร่วมพิธี!K:K,2,เข้าร่วมพิธี!F:F,B65)</f>
        <v>2</v>
      </c>
      <c r="E65" s="114">
        <f>COUNTIFS(เข้าร่วมพิธี!K:K,3,เข้าร่วมพิธี!F:F,B65)</f>
        <v>0</v>
      </c>
      <c r="F65" s="114">
        <f>COUNTIFS(เข้าร่วมพิธี!K:K,4,เข้าร่วมพิธี!F:F,B65)</f>
        <v>1</v>
      </c>
      <c r="G65" s="114">
        <f>COUNTIFS(เข้าร่วมพิธี!K:K,5,เข้าร่วมพิธี!F:F,B65)</f>
        <v>4</v>
      </c>
      <c r="H65" s="114">
        <f>COUNTIFS(เข้าร่วมพิธี!K:K,6,เข้าร่วมพิธี!F:F,B65)</f>
        <v>8</v>
      </c>
      <c r="I65" s="114">
        <f>COUNTIFS(เข้าร่วมพิธี!K:K,7,เข้าร่วมพิธี!F:F,B65)</f>
        <v>0</v>
      </c>
      <c r="J65" s="114">
        <f>COUNTIFS(เข้าร่วมพิธี!K:K,8,เข้าร่วมพิธี!F:F,B65)</f>
        <v>2</v>
      </c>
      <c r="K65" s="114">
        <f>COUNTIFS(เข้าร่วมพิธี!K:K,9,เข้าร่วมพิธี!F:F,B65)</f>
        <v>0</v>
      </c>
      <c r="L65" s="114">
        <f>COUNTIFS(เข้าร่วมพิธี!K:K,10,เข้าร่วมพิธี!F:F,B65)</f>
        <v>0</v>
      </c>
      <c r="M65" s="114">
        <f>COUNTIFS(เข้าร่วมพิธี!K:K,11,เข้าร่วมพิธี!F:F,B65)</f>
        <v>0</v>
      </c>
      <c r="N65" s="114">
        <f t="shared" si="0"/>
        <v>17</v>
      </c>
    </row>
    <row r="66" spans="1:14" x14ac:dyDescent="0.55000000000000004">
      <c r="A66" s="23">
        <v>59</v>
      </c>
      <c r="B66" s="111" t="s">
        <v>1714</v>
      </c>
      <c r="C66" s="23">
        <f>COUNTIFS(เข้าร่วมพิธี!K:K,1,เข้าร่วมพิธี!F:F,B66)</f>
        <v>1</v>
      </c>
      <c r="D66" s="23">
        <f>COUNTIFS(เข้าร่วมพิธี!K:K,2,เข้าร่วมพิธี!F:F,B66)</f>
        <v>1</v>
      </c>
      <c r="E66" s="23">
        <f>COUNTIFS(เข้าร่วมพิธี!K:K,3,เข้าร่วมพิธี!F:F,B66)</f>
        <v>0</v>
      </c>
      <c r="F66" s="23">
        <f>COUNTIFS(เข้าร่วมพิธี!K:K,4,เข้าร่วมพิธี!F:F,B66)</f>
        <v>0</v>
      </c>
      <c r="G66" s="23">
        <f>COUNTIFS(เข้าร่วมพิธี!K:K,5,เข้าร่วมพิธี!F:F,B66)</f>
        <v>1</v>
      </c>
      <c r="H66" s="23">
        <f>COUNTIFS(เข้าร่วมพิธี!K:K,6,เข้าร่วมพิธี!F:F,B66)</f>
        <v>0</v>
      </c>
      <c r="I66" s="23">
        <f>COUNTIFS(เข้าร่วมพิธี!K:K,7,เข้าร่วมพิธี!F:F,B66)</f>
        <v>0</v>
      </c>
      <c r="J66" s="23">
        <f>COUNTIFS(เข้าร่วมพิธี!K:K,8,เข้าร่วมพิธี!F:F,B66)</f>
        <v>1</v>
      </c>
      <c r="K66" s="23">
        <f>COUNTIFS(เข้าร่วมพิธี!K:K,9,เข้าร่วมพิธี!F:F,B66)</f>
        <v>0</v>
      </c>
      <c r="L66" s="23">
        <f>COUNTIFS(เข้าร่วมพิธี!K:K,10,เข้าร่วมพิธี!F:F,B66)</f>
        <v>0</v>
      </c>
      <c r="M66" s="23">
        <f>COUNTIFS(เข้าร่วมพิธี!K:K,11,เข้าร่วมพิธี!F:F,B66)</f>
        <v>0</v>
      </c>
      <c r="N66" s="23">
        <f t="shared" si="0"/>
        <v>4</v>
      </c>
    </row>
    <row r="67" spans="1:14" x14ac:dyDescent="0.55000000000000004">
      <c r="A67" s="23">
        <v>60</v>
      </c>
      <c r="B67" s="111" t="s">
        <v>1717</v>
      </c>
      <c r="C67" s="23">
        <f>COUNTIFS(เข้าร่วมพิธี!K:K,1,เข้าร่วมพิธี!F:F,B67)</f>
        <v>0</v>
      </c>
      <c r="D67" s="23">
        <f>COUNTIFS(เข้าร่วมพิธี!K:K,2,เข้าร่วมพิธี!F:F,B67)</f>
        <v>0</v>
      </c>
      <c r="E67" s="23">
        <f>COUNTIFS(เข้าร่วมพิธี!K:K,3,เข้าร่วมพิธี!F:F,B67)</f>
        <v>1</v>
      </c>
      <c r="F67" s="23">
        <f>COUNTIFS(เข้าร่วมพิธี!K:K,4,เข้าร่วมพิธี!F:F,B67)</f>
        <v>2</v>
      </c>
      <c r="G67" s="23">
        <f>COUNTIFS(เข้าร่วมพิธี!K:K,5,เข้าร่วมพิธี!F:F,B67)</f>
        <v>2</v>
      </c>
      <c r="H67" s="23">
        <f>COUNTIFS(เข้าร่วมพิธี!K:K,6,เข้าร่วมพิธี!F:F,B67)</f>
        <v>4</v>
      </c>
      <c r="I67" s="23">
        <f>COUNTIFS(เข้าร่วมพิธี!K:K,7,เข้าร่วมพิธี!F:F,B67)</f>
        <v>1</v>
      </c>
      <c r="J67" s="23">
        <f>COUNTIFS(เข้าร่วมพิธี!K:K,8,เข้าร่วมพิธี!F:F,B67)</f>
        <v>3</v>
      </c>
      <c r="K67" s="23">
        <f>COUNTIFS(เข้าร่วมพิธี!K:K,9,เข้าร่วมพิธี!F:F,B67)</f>
        <v>0</v>
      </c>
      <c r="L67" s="23">
        <f>COUNTIFS(เข้าร่วมพิธี!K:K,10,เข้าร่วมพิธี!F:F,B67)</f>
        <v>0</v>
      </c>
      <c r="M67" s="23">
        <f>COUNTIFS(เข้าร่วมพิธี!K:K,11,เข้าร่วมพิธี!F:F,B67)</f>
        <v>0</v>
      </c>
      <c r="N67" s="23">
        <f t="shared" si="0"/>
        <v>13</v>
      </c>
    </row>
    <row r="68" spans="1:14" x14ac:dyDescent="0.55000000000000004">
      <c r="A68" s="23">
        <v>61</v>
      </c>
      <c r="B68" s="111" t="s">
        <v>1719</v>
      </c>
      <c r="C68" s="23">
        <f>COUNTIFS(เข้าร่วมพิธี!K:K,1,เข้าร่วมพิธี!F:F,B68)</f>
        <v>0</v>
      </c>
      <c r="D68" s="23">
        <f>COUNTIFS(เข้าร่วมพิธี!K:K,2,เข้าร่วมพิธี!F:F,B68)</f>
        <v>0</v>
      </c>
      <c r="E68" s="23">
        <f>COUNTIFS(เข้าร่วมพิธี!K:K,3,เข้าร่วมพิธี!F:F,B68)</f>
        <v>0</v>
      </c>
      <c r="F68" s="23">
        <f>COUNTIFS(เข้าร่วมพิธี!K:K,4,เข้าร่วมพิธี!F:F,B68)</f>
        <v>0</v>
      </c>
      <c r="G68" s="23">
        <f>COUNTIFS(เข้าร่วมพิธี!K:K,5,เข้าร่วมพิธี!F:F,B68)</f>
        <v>0</v>
      </c>
      <c r="H68" s="23">
        <f>COUNTIFS(เข้าร่วมพิธี!K:K,6,เข้าร่วมพิธี!F:F,B68)</f>
        <v>0</v>
      </c>
      <c r="I68" s="23">
        <f>COUNTIFS(เข้าร่วมพิธี!K:K,7,เข้าร่วมพิธี!F:F,B68)</f>
        <v>0</v>
      </c>
      <c r="J68" s="23">
        <f>COUNTIFS(เข้าร่วมพิธี!K:K,8,เข้าร่วมพิธี!F:F,B68)</f>
        <v>0</v>
      </c>
      <c r="K68" s="23">
        <f>COUNTIFS(เข้าร่วมพิธี!K:K,9,เข้าร่วมพิธี!F:F,B68)</f>
        <v>0</v>
      </c>
      <c r="L68" s="23">
        <f>COUNTIFS(เข้าร่วมพิธี!K:K,10,เข้าร่วมพิธี!F:F,B68)</f>
        <v>0</v>
      </c>
      <c r="M68" s="23">
        <f>COUNTIFS(เข้าร่วมพิธี!K:K,11,เข้าร่วมพิธี!F:F,B68)</f>
        <v>0</v>
      </c>
      <c r="N68" s="23">
        <f t="shared" si="0"/>
        <v>0</v>
      </c>
    </row>
    <row r="69" spans="1:14" x14ac:dyDescent="0.55000000000000004">
      <c r="A69" s="23">
        <v>62</v>
      </c>
      <c r="B69" s="111" t="s">
        <v>1722</v>
      </c>
      <c r="C69" s="23">
        <f>COUNTIFS(เข้าร่วมพิธี!K:K,1,เข้าร่วมพิธี!F:F,B69)</f>
        <v>1</v>
      </c>
      <c r="D69" s="23">
        <f>COUNTIFS(เข้าร่วมพิธี!K:K,2,เข้าร่วมพิธี!F:F,B69)</f>
        <v>0</v>
      </c>
      <c r="E69" s="23">
        <f>COUNTIFS(เข้าร่วมพิธี!K:K,3,เข้าร่วมพิธี!F:F,B69)</f>
        <v>0</v>
      </c>
      <c r="F69" s="23">
        <f>COUNTIFS(เข้าร่วมพิธี!K:K,4,เข้าร่วมพิธี!F:F,B69)</f>
        <v>1</v>
      </c>
      <c r="G69" s="23">
        <f>COUNTIFS(เข้าร่วมพิธี!K:K,5,เข้าร่วมพิธี!F:F,B69)</f>
        <v>1</v>
      </c>
      <c r="H69" s="23">
        <f>COUNTIFS(เข้าร่วมพิธี!K:K,6,เข้าร่วมพิธี!F:F,B69)</f>
        <v>4</v>
      </c>
      <c r="I69" s="23">
        <f>COUNTIFS(เข้าร่วมพิธี!K:K,7,เข้าร่วมพิธี!F:F,B69)</f>
        <v>0</v>
      </c>
      <c r="J69" s="23">
        <f>COUNTIFS(เข้าร่วมพิธี!K:K,8,เข้าร่วมพิธี!F:F,B69)</f>
        <v>0</v>
      </c>
      <c r="K69" s="23">
        <f>COUNTIFS(เข้าร่วมพิธี!K:K,9,เข้าร่วมพิธี!F:F,B69)</f>
        <v>0</v>
      </c>
      <c r="L69" s="23">
        <f>COUNTIFS(เข้าร่วมพิธี!K:K,10,เข้าร่วมพิธี!F:F,B69)</f>
        <v>0</v>
      </c>
      <c r="M69" s="23">
        <f>COUNTIFS(เข้าร่วมพิธี!K:K,11,เข้าร่วมพิธี!F:F,B69)</f>
        <v>0</v>
      </c>
      <c r="N69" s="23">
        <f t="shared" si="0"/>
        <v>7</v>
      </c>
    </row>
    <row r="70" spans="1:14" x14ac:dyDescent="0.55000000000000004">
      <c r="A70" s="23">
        <v>63</v>
      </c>
      <c r="B70" s="111" t="s">
        <v>1725</v>
      </c>
      <c r="C70" s="23">
        <f>COUNTIFS(เข้าร่วมพิธี!K:K,1,เข้าร่วมพิธี!F:F,B70)</f>
        <v>0</v>
      </c>
      <c r="D70" s="23">
        <f>COUNTIFS(เข้าร่วมพิธี!K:K,2,เข้าร่วมพิธี!F:F,B70)</f>
        <v>1</v>
      </c>
      <c r="E70" s="23">
        <f>COUNTIFS(เข้าร่วมพิธี!K:K,3,เข้าร่วมพิธี!F:F,B70)</f>
        <v>3</v>
      </c>
      <c r="F70" s="23">
        <f>COUNTIFS(เข้าร่วมพิธี!K:K,4,เข้าร่วมพิธี!F:F,B70)</f>
        <v>1</v>
      </c>
      <c r="G70" s="23">
        <f>COUNTIFS(เข้าร่วมพิธี!K:K,5,เข้าร่วมพิธี!F:F,B70)</f>
        <v>5</v>
      </c>
      <c r="H70" s="23">
        <f>COUNTIFS(เข้าร่วมพิธี!K:K,6,เข้าร่วมพิธี!F:F,B70)</f>
        <v>5</v>
      </c>
      <c r="I70" s="23">
        <f>COUNTIFS(เข้าร่วมพิธี!K:K,7,เข้าร่วมพิธี!F:F,B70)</f>
        <v>0</v>
      </c>
      <c r="J70" s="23">
        <f>COUNTIFS(เข้าร่วมพิธี!K:K,8,เข้าร่วมพิธี!F:F,B70)</f>
        <v>3</v>
      </c>
      <c r="K70" s="23">
        <f>COUNTIFS(เข้าร่วมพิธี!K:K,9,เข้าร่วมพิธี!F:F,B70)</f>
        <v>0</v>
      </c>
      <c r="L70" s="23">
        <f>COUNTIFS(เข้าร่วมพิธี!K:K,10,เข้าร่วมพิธี!F:F,B70)</f>
        <v>0</v>
      </c>
      <c r="M70" s="23">
        <f>COUNTIFS(เข้าร่วมพิธี!K:K,11,เข้าร่วมพิธี!F:F,B70)</f>
        <v>0</v>
      </c>
      <c r="N70" s="23">
        <f t="shared" si="0"/>
        <v>18</v>
      </c>
    </row>
    <row r="71" spans="1:14" x14ac:dyDescent="0.55000000000000004">
      <c r="A71" s="23">
        <v>64</v>
      </c>
      <c r="B71" s="111" t="s">
        <v>1728</v>
      </c>
      <c r="C71" s="23">
        <f>COUNTIFS(เข้าร่วมพิธี!K:K,1,เข้าร่วมพิธี!F:F,B71)</f>
        <v>1</v>
      </c>
      <c r="D71" s="23">
        <f>COUNTIFS(เข้าร่วมพิธี!K:K,2,เข้าร่วมพิธี!F:F,B71)</f>
        <v>2</v>
      </c>
      <c r="E71" s="23">
        <f>COUNTIFS(เข้าร่วมพิธี!K:K,3,เข้าร่วมพิธี!F:F,B71)</f>
        <v>0</v>
      </c>
      <c r="F71" s="23">
        <f>COUNTIFS(เข้าร่วมพิธี!K:K,4,เข้าร่วมพิธี!F:F,B71)</f>
        <v>0</v>
      </c>
      <c r="G71" s="23">
        <f>COUNTIFS(เข้าร่วมพิธี!K:K,5,เข้าร่วมพิธี!F:F,B71)</f>
        <v>3</v>
      </c>
      <c r="H71" s="23">
        <f>COUNTIFS(เข้าร่วมพิธี!K:K,6,เข้าร่วมพิธี!F:F,B71)</f>
        <v>4</v>
      </c>
      <c r="I71" s="23">
        <f>COUNTIFS(เข้าร่วมพิธี!K:K,7,เข้าร่วมพิธี!F:F,B71)</f>
        <v>1</v>
      </c>
      <c r="J71" s="23">
        <f>COUNTIFS(เข้าร่วมพิธี!K:K,8,เข้าร่วมพิธี!F:F,B71)</f>
        <v>4</v>
      </c>
      <c r="K71" s="23">
        <f>COUNTIFS(เข้าร่วมพิธี!K:K,9,เข้าร่วมพิธี!F:F,B71)</f>
        <v>0</v>
      </c>
      <c r="L71" s="23">
        <f>COUNTIFS(เข้าร่วมพิธี!K:K,10,เข้าร่วมพิธี!F:F,B71)</f>
        <v>0</v>
      </c>
      <c r="M71" s="23">
        <f>COUNTIFS(เข้าร่วมพิธี!K:K,11,เข้าร่วมพิธี!F:F,B71)</f>
        <v>0</v>
      </c>
      <c r="N71" s="23">
        <f t="shared" si="0"/>
        <v>15</v>
      </c>
    </row>
    <row r="72" spans="1:14" x14ac:dyDescent="0.55000000000000004">
      <c r="A72" s="23">
        <v>65</v>
      </c>
      <c r="B72" s="111" t="s">
        <v>1731</v>
      </c>
      <c r="C72" s="23">
        <f>COUNTIFS(เข้าร่วมพิธี!K:K,1,เข้าร่วมพิธี!F:F,B72)</f>
        <v>0</v>
      </c>
      <c r="D72" s="23">
        <f>COUNTIFS(เข้าร่วมพิธี!K:K,2,เข้าร่วมพิธี!F:F,B72)</f>
        <v>0</v>
      </c>
      <c r="E72" s="23">
        <f>COUNTIFS(เข้าร่วมพิธี!K:K,3,เข้าร่วมพิธี!F:F,B72)</f>
        <v>0</v>
      </c>
      <c r="F72" s="23">
        <f>COUNTIFS(เข้าร่วมพิธี!K:K,4,เข้าร่วมพิธี!F:F,B72)</f>
        <v>0</v>
      </c>
      <c r="G72" s="23">
        <f>COUNTIFS(เข้าร่วมพิธี!K:K,5,เข้าร่วมพิธี!F:F,B72)</f>
        <v>0</v>
      </c>
      <c r="H72" s="23">
        <f>COUNTIFS(เข้าร่วมพิธี!K:K,6,เข้าร่วมพิธี!F:F,B72)</f>
        <v>0</v>
      </c>
      <c r="I72" s="23">
        <f>COUNTIFS(เข้าร่วมพิธี!K:K,7,เข้าร่วมพิธี!F:F,B72)</f>
        <v>0</v>
      </c>
      <c r="J72" s="23">
        <f>COUNTIFS(เข้าร่วมพิธี!K:K,8,เข้าร่วมพิธี!F:F,B72)</f>
        <v>1</v>
      </c>
      <c r="K72" s="23">
        <f>COUNTIFS(เข้าร่วมพิธี!K:K,9,เข้าร่วมพิธี!F:F,B72)</f>
        <v>0</v>
      </c>
      <c r="L72" s="23">
        <f>COUNTIFS(เข้าร่วมพิธี!K:K,10,เข้าร่วมพิธี!F:F,B72)</f>
        <v>0</v>
      </c>
      <c r="M72" s="23">
        <f>COUNTIFS(เข้าร่วมพิธี!K:K,11,เข้าร่วมพิธี!F:F,B72)</f>
        <v>0</v>
      </c>
      <c r="N72" s="23">
        <f t="shared" si="0"/>
        <v>1</v>
      </c>
    </row>
    <row r="73" spans="1:14" x14ac:dyDescent="0.55000000000000004">
      <c r="A73" s="23">
        <v>66</v>
      </c>
      <c r="B73" s="111" t="s">
        <v>1733</v>
      </c>
      <c r="C73" s="23">
        <f>COUNTIFS(เข้าร่วมพิธี!K:K,1,เข้าร่วมพิธี!F:F,B73)</f>
        <v>0</v>
      </c>
      <c r="D73" s="23">
        <f>COUNTIFS(เข้าร่วมพิธี!K:K,2,เข้าร่วมพิธี!F:F,B73)</f>
        <v>0</v>
      </c>
      <c r="E73" s="23">
        <f>COUNTIFS(เข้าร่วมพิธี!K:K,3,เข้าร่วมพิธี!F:F,B73)</f>
        <v>0</v>
      </c>
      <c r="F73" s="23">
        <f>COUNTIFS(เข้าร่วมพิธี!K:K,4,เข้าร่วมพิธี!F:F,B73)</f>
        <v>0</v>
      </c>
      <c r="G73" s="23">
        <f>COUNTIFS(เข้าร่วมพิธี!K:K,5,เข้าร่วมพิธี!F:F,B73)</f>
        <v>0</v>
      </c>
      <c r="H73" s="23">
        <f>COUNTIFS(เข้าร่วมพิธี!K:K,6,เข้าร่วมพิธี!F:F,B73)</f>
        <v>0</v>
      </c>
      <c r="I73" s="23">
        <f>COUNTIFS(เข้าร่วมพิธี!K:K,7,เข้าร่วมพิธี!F:F,B73)</f>
        <v>0</v>
      </c>
      <c r="J73" s="23">
        <f>COUNTIFS(เข้าร่วมพิธี!K:K,8,เข้าร่วมพิธี!F:F,B73)</f>
        <v>0</v>
      </c>
      <c r="K73" s="23">
        <f>COUNTIFS(เข้าร่วมพิธี!K:K,9,เข้าร่วมพิธี!F:F,B73)</f>
        <v>0</v>
      </c>
      <c r="L73" s="23">
        <f>COUNTIFS(เข้าร่วมพิธี!K:K,10,เข้าร่วมพิธี!F:F,B73)</f>
        <v>0</v>
      </c>
      <c r="M73" s="23">
        <f>COUNTIFS(เข้าร่วมพิธี!K:K,11,เข้าร่วมพิธี!F:F,B73)</f>
        <v>0</v>
      </c>
      <c r="N73" s="23">
        <f t="shared" ref="N73:N74" si="6">SUM(C73:M73)</f>
        <v>0</v>
      </c>
    </row>
    <row r="74" spans="1:14" x14ac:dyDescent="0.55000000000000004">
      <c r="A74" s="23">
        <v>67</v>
      </c>
      <c r="B74" s="111" t="s">
        <v>1736</v>
      </c>
      <c r="C74" s="23">
        <f>COUNTIFS(เข้าร่วมพิธี!K:K,1,เข้าร่วมพิธี!F:F,B74)</f>
        <v>0</v>
      </c>
      <c r="D74" s="23">
        <f>COUNTIFS(เข้าร่วมพิธี!K:K,2,เข้าร่วมพิธี!F:F,B74)</f>
        <v>2</v>
      </c>
      <c r="E74" s="23">
        <f>COUNTIFS(เข้าร่วมพิธี!K:K,3,เข้าร่วมพิธี!F:F,B74)</f>
        <v>1</v>
      </c>
      <c r="F74" s="23">
        <f>COUNTIFS(เข้าร่วมพิธี!K:K,4,เข้าร่วมพิธี!F:F,B74)</f>
        <v>1</v>
      </c>
      <c r="G74" s="23">
        <f>COUNTIFS(เข้าร่วมพิธี!K:K,5,เข้าร่วมพิธี!F:F,B74)</f>
        <v>0</v>
      </c>
      <c r="H74" s="23">
        <f>COUNTIFS(เข้าร่วมพิธี!K:K,6,เข้าร่วมพิธี!F:F,B74)</f>
        <v>2</v>
      </c>
      <c r="I74" s="23">
        <f>COUNTIFS(เข้าร่วมพิธี!K:K,7,เข้าร่วมพิธี!F:F,B74)</f>
        <v>0</v>
      </c>
      <c r="J74" s="23">
        <f>COUNTIFS(เข้าร่วมพิธี!K:K,8,เข้าร่วมพิธี!F:F,B74)</f>
        <v>1</v>
      </c>
      <c r="K74" s="23">
        <f>COUNTIFS(เข้าร่วมพิธี!K:K,9,เข้าร่วมพิธี!F:F,B74)</f>
        <v>0</v>
      </c>
      <c r="L74" s="23">
        <f>COUNTIFS(เข้าร่วมพิธี!K:K,10,เข้าร่วมพิธี!F:F,B74)</f>
        <v>0</v>
      </c>
      <c r="M74" s="23">
        <f>COUNTIFS(เข้าร่วมพิธี!K:K,11,เข้าร่วมพิธี!F:F,B74)</f>
        <v>0</v>
      </c>
      <c r="N74" s="23">
        <f t="shared" si="6"/>
        <v>7</v>
      </c>
    </row>
    <row r="75" spans="1:14" s="113" customFormat="1" ht="24.75" thickBot="1" x14ac:dyDescent="0.6">
      <c r="A75" s="119"/>
      <c r="B75" s="120" t="s">
        <v>1887</v>
      </c>
      <c r="C75" s="119">
        <f>SUM(C65:C74)</f>
        <v>3</v>
      </c>
      <c r="D75" s="119">
        <f t="shared" ref="D75:N75" si="7">SUM(D65:D74)</f>
        <v>8</v>
      </c>
      <c r="E75" s="119">
        <f t="shared" si="7"/>
        <v>5</v>
      </c>
      <c r="F75" s="119">
        <f t="shared" si="7"/>
        <v>6</v>
      </c>
      <c r="G75" s="119">
        <f t="shared" si="7"/>
        <v>16</v>
      </c>
      <c r="H75" s="119">
        <f t="shared" si="7"/>
        <v>27</v>
      </c>
      <c r="I75" s="119">
        <f t="shared" si="7"/>
        <v>2</v>
      </c>
      <c r="J75" s="119">
        <f t="shared" si="7"/>
        <v>15</v>
      </c>
      <c r="K75" s="119">
        <f t="shared" si="7"/>
        <v>0</v>
      </c>
      <c r="L75" s="119">
        <f t="shared" si="7"/>
        <v>0</v>
      </c>
      <c r="M75" s="119">
        <f t="shared" si="7"/>
        <v>0</v>
      </c>
      <c r="N75" s="119">
        <f t="shared" si="7"/>
        <v>82</v>
      </c>
    </row>
    <row r="76" spans="1:14" ht="24.75" thickTop="1" x14ac:dyDescent="0.55000000000000004">
      <c r="A76" s="126"/>
      <c r="B76" s="127" t="s">
        <v>1888</v>
      </c>
      <c r="C76" s="127">
        <f>C13+C28+C40+C52+C64+C75</f>
        <v>34</v>
      </c>
      <c r="D76" s="127">
        <f t="shared" ref="D76:N76" si="8">D13+D28+D40+D52+D64+D75</f>
        <v>39</v>
      </c>
      <c r="E76" s="127">
        <f t="shared" si="8"/>
        <v>40</v>
      </c>
      <c r="F76" s="127">
        <f t="shared" si="8"/>
        <v>55</v>
      </c>
      <c r="G76" s="127">
        <f t="shared" si="8"/>
        <v>92</v>
      </c>
      <c r="H76" s="127">
        <f t="shared" si="8"/>
        <v>174</v>
      </c>
      <c r="I76" s="127">
        <f t="shared" si="8"/>
        <v>31</v>
      </c>
      <c r="J76" s="127">
        <f t="shared" si="8"/>
        <v>108</v>
      </c>
      <c r="K76" s="127">
        <f t="shared" si="8"/>
        <v>0</v>
      </c>
      <c r="L76" s="127">
        <f t="shared" si="8"/>
        <v>0</v>
      </c>
      <c r="M76" s="127">
        <f t="shared" si="8"/>
        <v>5</v>
      </c>
      <c r="N76" s="127">
        <f t="shared" si="8"/>
        <v>578</v>
      </c>
    </row>
  </sheetData>
  <mergeCells count="7">
    <mergeCell ref="B1:B2"/>
    <mergeCell ref="A1:A2"/>
    <mergeCell ref="N1:N2"/>
    <mergeCell ref="C1:D1"/>
    <mergeCell ref="E1:F1"/>
    <mergeCell ref="G1:H1"/>
    <mergeCell ref="I1:J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5" manualBreakCount="5">
    <brk id="13" max="16383" man="1"/>
    <brk id="28" max="16383" man="1"/>
    <brk id="40" max="16383" man="1"/>
    <brk id="52" max="16383" man="1"/>
    <brk id="64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1897-B300-4853-A90D-8F14F19AD576}">
  <sheetPr>
    <tabColor theme="5" tint="0.39997558519241921"/>
    <outlinePr summaryBelow="0" summaryRight="0"/>
  </sheetPr>
  <dimension ref="A1:XFD602"/>
  <sheetViews>
    <sheetView view="pageBreakPreview" zoomScale="120" zoomScaleNormal="100" zoomScaleSheetLayoutView="120" workbookViewId="0">
      <pane ySplit="5" topLeftCell="A596" activePane="bottomLeft" state="frozen"/>
      <selection pane="bottomLeft" activeCell="E610" sqref="E610"/>
    </sheetView>
  </sheetViews>
  <sheetFormatPr defaultColWidth="12.5703125" defaultRowHeight="15.75" customHeight="1" x14ac:dyDescent="0.6"/>
  <cols>
    <col min="1" max="1" width="6.140625" style="79" customWidth="1"/>
    <col min="2" max="2" width="30.7109375" style="61" bestFit="1" customWidth="1"/>
    <col min="3" max="3" width="31.85546875" style="61" customWidth="1"/>
    <col min="4" max="4" width="17.42578125" style="80" customWidth="1"/>
    <col min="5" max="5" width="8.42578125" style="81" customWidth="1"/>
    <col min="6" max="6" width="27.28515625" style="80" customWidth="1"/>
    <col min="7" max="7" width="17.140625" style="81" customWidth="1"/>
    <col min="8" max="8" width="14.28515625" style="82" customWidth="1"/>
    <col min="9" max="9" width="14.5703125" style="81" bestFit="1" customWidth="1"/>
    <col min="10" max="10" width="32" style="3" customWidth="1"/>
    <col min="11" max="11" width="6.85546875" style="2" customWidth="1"/>
    <col min="12" max="12" width="39" style="3" customWidth="1"/>
    <col min="13" max="13" width="13.28515625" style="2" customWidth="1"/>
    <col min="14" max="18" width="18.85546875" style="3" customWidth="1"/>
    <col min="19" max="16384" width="12.5703125" style="3"/>
  </cols>
  <sheetData>
    <row r="1" spans="1:13" ht="30" x14ac:dyDescent="0.65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8"/>
      <c r="K1" s="9"/>
      <c r="L1" s="8"/>
    </row>
    <row r="2" spans="1:13" ht="30" x14ac:dyDescent="0.65">
      <c r="A2" s="292" t="s">
        <v>1</v>
      </c>
      <c r="B2" s="292"/>
      <c r="C2" s="292"/>
      <c r="D2" s="292"/>
      <c r="E2" s="292"/>
      <c r="F2" s="292"/>
      <c r="G2" s="292"/>
      <c r="H2" s="292"/>
      <c r="I2" s="292"/>
      <c r="J2" s="8"/>
      <c r="K2" s="9"/>
      <c r="L2" s="8"/>
    </row>
    <row r="3" spans="1:13" ht="30" x14ac:dyDescent="0.65">
      <c r="A3" s="292" t="s">
        <v>2</v>
      </c>
      <c r="B3" s="292"/>
      <c r="C3" s="292"/>
      <c r="D3" s="292"/>
      <c r="E3" s="292"/>
      <c r="F3" s="292"/>
      <c r="G3" s="292"/>
      <c r="H3" s="292"/>
      <c r="I3" s="292"/>
      <c r="J3" s="8"/>
      <c r="K3" s="9"/>
      <c r="L3" s="8"/>
    </row>
    <row r="4" spans="1:13" ht="15" customHeight="1" x14ac:dyDescent="0.55000000000000004">
      <c r="A4" s="42"/>
      <c r="B4" s="42"/>
      <c r="C4" s="42"/>
      <c r="D4" s="62"/>
      <c r="E4" s="42"/>
      <c r="F4" s="42"/>
      <c r="G4" s="42"/>
      <c r="H4" s="42"/>
      <c r="I4" s="42"/>
      <c r="J4" s="8"/>
      <c r="K4" s="9"/>
      <c r="L4" s="8"/>
    </row>
    <row r="5" spans="1:13" s="2" customFormat="1" ht="27" x14ac:dyDescent="0.6">
      <c r="A5" s="54" t="s">
        <v>1532</v>
      </c>
      <c r="B5" s="55" t="s">
        <v>1739</v>
      </c>
      <c r="C5" s="55" t="s">
        <v>5</v>
      </c>
      <c r="D5" s="57" t="s">
        <v>1535</v>
      </c>
      <c r="E5" s="55" t="s">
        <v>1534</v>
      </c>
      <c r="F5" s="57" t="s">
        <v>1738</v>
      </c>
      <c r="G5" s="55" t="s">
        <v>1536</v>
      </c>
      <c r="H5" s="56" t="s">
        <v>1807</v>
      </c>
      <c r="I5" s="55" t="s">
        <v>1537</v>
      </c>
      <c r="J5" s="12" t="s">
        <v>9</v>
      </c>
      <c r="K5" s="12"/>
      <c r="L5" s="12" t="s">
        <v>10</v>
      </c>
      <c r="M5" s="12" t="s">
        <v>1527</v>
      </c>
    </row>
    <row r="6" spans="1:13" s="50" customFormat="1" ht="30" x14ac:dyDescent="0.65">
      <c r="A6" s="47"/>
      <c r="B6" s="105" t="s">
        <v>15</v>
      </c>
      <c r="C6" s="66"/>
      <c r="D6" s="67"/>
      <c r="E6" s="55"/>
      <c r="F6" s="106" t="s">
        <v>1811</v>
      </c>
      <c r="G6" s="107">
        <f>COUNTIF(J:J,B6)</f>
        <v>36</v>
      </c>
      <c r="H6" s="108" t="s">
        <v>1862</v>
      </c>
      <c r="I6" s="92"/>
      <c r="J6" s="48"/>
      <c r="K6" s="49"/>
      <c r="L6" s="48"/>
      <c r="M6" s="49"/>
    </row>
    <row r="7" spans="1:13" s="45" customFormat="1" ht="39.950000000000003" customHeight="1" x14ac:dyDescent="0.6">
      <c r="A7" s="68">
        <v>1</v>
      </c>
      <c r="B7" s="64" t="s">
        <v>909</v>
      </c>
      <c r="C7" s="69"/>
      <c r="D7" s="70" t="s">
        <v>13</v>
      </c>
      <c r="E7" s="55">
        <f>VLOOKUP(D7,สรุปที่เข้าร่วม!H:I,2,0)</f>
        <v>1</v>
      </c>
      <c r="F7" s="70" t="s">
        <v>1728</v>
      </c>
      <c r="G7" s="89"/>
      <c r="H7" s="72">
        <v>891429297</v>
      </c>
      <c r="I7" s="89"/>
      <c r="J7" s="13" t="s">
        <v>15</v>
      </c>
      <c r="K7" s="12">
        <f>VLOOKUP(J7,สรุปที่เข้าร่วม!B:D,3,0)</f>
        <v>1</v>
      </c>
      <c r="L7" s="13" t="s">
        <v>21</v>
      </c>
      <c r="M7" s="23">
        <f>VLOOKUP(F7,school!F:G,2,0)</f>
        <v>64</v>
      </c>
    </row>
    <row r="8" spans="1:13" s="60" customFormat="1" ht="39.950000000000003" customHeight="1" x14ac:dyDescent="0.6">
      <c r="A8" s="68">
        <f>A7+1</f>
        <v>2</v>
      </c>
      <c r="B8" s="65" t="s">
        <v>1172</v>
      </c>
      <c r="C8" s="94"/>
      <c r="D8" s="75" t="s">
        <v>13</v>
      </c>
      <c r="E8" s="76">
        <f>VLOOKUP(D8,สรุปที่เข้าร่วม!H:I,2,0)</f>
        <v>1</v>
      </c>
      <c r="F8" s="75" t="s">
        <v>1861</v>
      </c>
      <c r="G8" s="93"/>
      <c r="H8" s="77" t="s">
        <v>1173</v>
      </c>
      <c r="I8" s="93"/>
      <c r="J8" s="59" t="s">
        <v>15</v>
      </c>
      <c r="K8" s="58">
        <f>VLOOKUP(J8,สรุปที่เข้าร่วม!B:D,3,0)</f>
        <v>1</v>
      </c>
      <c r="L8" s="59" t="s">
        <v>21</v>
      </c>
      <c r="M8" s="23">
        <v>0</v>
      </c>
    </row>
    <row r="9" spans="1:13" s="45" customFormat="1" ht="39.950000000000003" customHeight="1" x14ac:dyDescent="0.6">
      <c r="A9" s="68">
        <f t="shared" ref="A9:A42" si="0">A8+1</f>
        <v>3</v>
      </c>
      <c r="B9" s="64" t="s">
        <v>222</v>
      </c>
      <c r="C9" s="69"/>
      <c r="D9" s="70" t="s">
        <v>24</v>
      </c>
      <c r="E9" s="55">
        <f>VLOOKUP(D9,สรุปที่เข้าร่วม!H:I,2,0)</f>
        <v>2</v>
      </c>
      <c r="F9" s="70" t="s">
        <v>1551</v>
      </c>
      <c r="G9" s="89"/>
      <c r="H9" s="73" t="s">
        <v>223</v>
      </c>
      <c r="I9" s="89"/>
      <c r="J9" s="13" t="s">
        <v>15</v>
      </c>
      <c r="K9" s="12">
        <f>VLOOKUP(J9,สรุปที่เข้าร่วม!B:D,3,0)</f>
        <v>1</v>
      </c>
      <c r="L9" s="13" t="s">
        <v>21</v>
      </c>
      <c r="M9" s="23">
        <f>VLOOKUP(F9,school!F:G,2,0)</f>
        <v>3</v>
      </c>
    </row>
    <row r="10" spans="1:13" s="45" customFormat="1" ht="39.950000000000003" customHeight="1" x14ac:dyDescent="0.6">
      <c r="A10" s="68">
        <f t="shared" si="0"/>
        <v>4</v>
      </c>
      <c r="B10" s="64" t="s">
        <v>1197</v>
      </c>
      <c r="C10" s="69"/>
      <c r="D10" s="70" t="s">
        <v>24</v>
      </c>
      <c r="E10" s="55">
        <f>VLOOKUP(D10,สรุปที่เข้าร่วม!H:I,2,0)</f>
        <v>2</v>
      </c>
      <c r="F10" s="70" t="s">
        <v>1554</v>
      </c>
      <c r="G10" s="89"/>
      <c r="H10" s="73" t="s">
        <v>1198</v>
      </c>
      <c r="I10" s="89"/>
      <c r="J10" s="13" t="s">
        <v>15</v>
      </c>
      <c r="K10" s="12">
        <f>VLOOKUP(J10,สรุปที่เข้าร่วม!B:D,3,0)</f>
        <v>1</v>
      </c>
      <c r="L10" s="13" t="s">
        <v>21</v>
      </c>
      <c r="M10" s="23">
        <f>VLOOKUP(F10,school!F:G,2,0)</f>
        <v>4</v>
      </c>
    </row>
    <row r="11" spans="1:13" s="45" customFormat="1" ht="39.950000000000003" customHeight="1" x14ac:dyDescent="0.6">
      <c r="A11" s="68">
        <f t="shared" si="0"/>
        <v>5</v>
      </c>
      <c r="B11" s="64" t="s">
        <v>800</v>
      </c>
      <c r="C11" s="69"/>
      <c r="D11" s="70" t="s">
        <v>24</v>
      </c>
      <c r="E11" s="55">
        <f>VLOOKUP(D11,สรุปที่เข้าร่วม!H:I,2,0)</f>
        <v>2</v>
      </c>
      <c r="F11" s="70" t="s">
        <v>1557</v>
      </c>
      <c r="G11" s="89"/>
      <c r="H11" s="73" t="s">
        <v>801</v>
      </c>
      <c r="I11" s="89"/>
      <c r="J11" s="13" t="s">
        <v>15</v>
      </c>
      <c r="K11" s="12">
        <f>VLOOKUP(J11,สรุปที่เข้าร่วม!B:D,3,0)</f>
        <v>1</v>
      </c>
      <c r="L11" s="13" t="s">
        <v>21</v>
      </c>
      <c r="M11" s="23">
        <f>VLOOKUP(F11,school!F:G,2,0)</f>
        <v>5</v>
      </c>
    </row>
    <row r="12" spans="1:13" s="45" customFormat="1" ht="39.950000000000003" customHeight="1" x14ac:dyDescent="0.6">
      <c r="A12" s="68">
        <f t="shared" si="0"/>
        <v>6</v>
      </c>
      <c r="B12" s="64" t="s">
        <v>1850</v>
      </c>
      <c r="C12" s="69"/>
      <c r="D12" s="70" t="s">
        <v>24</v>
      </c>
      <c r="E12" s="55"/>
      <c r="F12" s="70" t="s">
        <v>1633</v>
      </c>
      <c r="G12" s="89"/>
      <c r="H12" s="73"/>
      <c r="I12" s="89"/>
      <c r="J12" s="13" t="s">
        <v>15</v>
      </c>
      <c r="K12" s="12">
        <f>VLOOKUP(J12,สรุปที่เข้าร่วม!B:D,3,0)</f>
        <v>1</v>
      </c>
      <c r="L12" s="13" t="s">
        <v>21</v>
      </c>
      <c r="M12" s="23">
        <f>VLOOKUP(F12,school!F:G,2,0)</f>
        <v>31</v>
      </c>
    </row>
    <row r="13" spans="1:13" s="45" customFormat="1" ht="39.950000000000003" customHeight="1" x14ac:dyDescent="0.6">
      <c r="A13" s="68">
        <f t="shared" si="0"/>
        <v>7</v>
      </c>
      <c r="B13" s="64" t="s">
        <v>1740</v>
      </c>
      <c r="C13" s="71" t="s">
        <v>210</v>
      </c>
      <c r="D13" s="70" t="s">
        <v>24</v>
      </c>
      <c r="E13" s="55">
        <f>VLOOKUP(D13,สรุปที่เข้าร่วม!H:I,2,0)</f>
        <v>2</v>
      </c>
      <c r="F13" s="70" t="s">
        <v>1666</v>
      </c>
      <c r="G13" s="89"/>
      <c r="H13" s="73" t="s">
        <v>211</v>
      </c>
      <c r="I13" s="89"/>
      <c r="J13" s="13" t="s">
        <v>15</v>
      </c>
      <c r="K13" s="12">
        <f>VLOOKUP(J13,สรุปที่เข้าร่วม!B:D,3,0)</f>
        <v>1</v>
      </c>
      <c r="L13" s="13" t="s">
        <v>21</v>
      </c>
      <c r="M13" s="23">
        <f>VLOOKUP(F13,school!F:G,2,0)</f>
        <v>42</v>
      </c>
    </row>
    <row r="14" spans="1:13" s="45" customFormat="1" ht="39.950000000000003" customHeight="1" x14ac:dyDescent="0.6">
      <c r="A14" s="68">
        <f t="shared" si="0"/>
        <v>8</v>
      </c>
      <c r="B14" s="64" t="s">
        <v>1234</v>
      </c>
      <c r="C14" s="69"/>
      <c r="D14" s="70" t="s">
        <v>24</v>
      </c>
      <c r="E14" s="55">
        <f>VLOOKUP(D14,สรุปที่เข้าร่วม!H:I,2,0)</f>
        <v>2</v>
      </c>
      <c r="F14" s="70" t="s">
        <v>1674</v>
      </c>
      <c r="G14" s="89"/>
      <c r="H14" s="73" t="s">
        <v>1235</v>
      </c>
      <c r="I14" s="89"/>
      <c r="J14" s="13" t="s">
        <v>15</v>
      </c>
      <c r="K14" s="12">
        <f>VLOOKUP(J14,สรุปที่เข้าร่วม!B:D,3,0)</f>
        <v>1</v>
      </c>
      <c r="L14" s="13" t="s">
        <v>21</v>
      </c>
      <c r="M14" s="23">
        <f>VLOOKUP(F14,school!F:G,2,0)</f>
        <v>45</v>
      </c>
    </row>
    <row r="15" spans="1:13" s="45" customFormat="1" ht="39.950000000000003" customHeight="1" x14ac:dyDescent="0.6">
      <c r="A15" s="68">
        <f t="shared" si="0"/>
        <v>9</v>
      </c>
      <c r="B15" s="64" t="s">
        <v>481</v>
      </c>
      <c r="C15" s="71" t="s">
        <v>35</v>
      </c>
      <c r="D15" s="70" t="s">
        <v>24</v>
      </c>
      <c r="E15" s="55">
        <f>VLOOKUP(D15,สรุปที่เข้าร่วม!H:I,2,0)</f>
        <v>2</v>
      </c>
      <c r="F15" s="70" t="s">
        <v>1699</v>
      </c>
      <c r="G15" s="89"/>
      <c r="H15" s="72">
        <v>892541852</v>
      </c>
      <c r="I15" s="89"/>
      <c r="J15" s="13" t="s">
        <v>15</v>
      </c>
      <c r="K15" s="12">
        <f>VLOOKUP(J15,สรุปที่เข้าร่วม!B:D,3,0)</f>
        <v>1</v>
      </c>
      <c r="L15" s="13" t="s">
        <v>21</v>
      </c>
      <c r="M15" s="23">
        <f>VLOOKUP(F15,school!F:G,2,0)</f>
        <v>54</v>
      </c>
    </row>
    <row r="16" spans="1:13" s="45" customFormat="1" ht="39.950000000000003" customHeight="1" x14ac:dyDescent="0.6">
      <c r="A16" s="68">
        <f t="shared" si="0"/>
        <v>10</v>
      </c>
      <c r="B16" s="64" t="s">
        <v>1012</v>
      </c>
      <c r="C16" s="71" t="s">
        <v>35</v>
      </c>
      <c r="D16" s="70" t="s">
        <v>24</v>
      </c>
      <c r="E16" s="55">
        <f>VLOOKUP(D16,สรุปที่เข้าร่วม!H:I,2,0)</f>
        <v>2</v>
      </c>
      <c r="F16" s="70" t="s">
        <v>1702</v>
      </c>
      <c r="G16" s="89"/>
      <c r="H16" s="73" t="s">
        <v>1013</v>
      </c>
      <c r="I16" s="89"/>
      <c r="J16" s="13" t="s">
        <v>15</v>
      </c>
      <c r="K16" s="12">
        <f>VLOOKUP(J16,สรุปที่เข้าร่วม!B:D,3,0)</f>
        <v>1</v>
      </c>
      <c r="L16" s="13" t="s">
        <v>21</v>
      </c>
      <c r="M16" s="23">
        <f>VLOOKUP(F16,school!F:G,2,0)</f>
        <v>55</v>
      </c>
    </row>
    <row r="17" spans="1:13" s="45" customFormat="1" ht="39.950000000000003" customHeight="1" x14ac:dyDescent="0.6">
      <c r="A17" s="68">
        <f t="shared" si="0"/>
        <v>11</v>
      </c>
      <c r="B17" s="64" t="s">
        <v>1868</v>
      </c>
      <c r="C17" s="71"/>
      <c r="D17" s="70" t="s">
        <v>1864</v>
      </c>
      <c r="E17" s="55"/>
      <c r="F17" s="70" t="s">
        <v>1737</v>
      </c>
      <c r="G17" s="89"/>
      <c r="H17" s="73"/>
      <c r="I17" s="89"/>
      <c r="J17" s="13" t="s">
        <v>15</v>
      </c>
      <c r="K17" s="12">
        <f>VLOOKUP(J17,สรุปที่เข้าร่วม!B:D,3,0)</f>
        <v>1</v>
      </c>
      <c r="L17" s="13" t="s">
        <v>21</v>
      </c>
      <c r="M17" s="23">
        <f>VLOOKUP(F17,school!F:G,2,0)</f>
        <v>0</v>
      </c>
    </row>
    <row r="18" spans="1:13" s="45" customFormat="1" ht="39.950000000000003" customHeight="1" x14ac:dyDescent="0.6">
      <c r="A18" s="68">
        <f t="shared" si="0"/>
        <v>12</v>
      </c>
      <c r="B18" s="64" t="s">
        <v>701</v>
      </c>
      <c r="C18" s="69"/>
      <c r="D18" s="70" t="s">
        <v>37</v>
      </c>
      <c r="E18" s="55">
        <f>VLOOKUP(D18,สรุปที่เข้าร่วม!H:I,2,0)</f>
        <v>3</v>
      </c>
      <c r="F18" s="70" t="s">
        <v>1545</v>
      </c>
      <c r="G18" s="89"/>
      <c r="H18" s="73" t="s">
        <v>702</v>
      </c>
      <c r="I18" s="89"/>
      <c r="J18" s="13" t="s">
        <v>15</v>
      </c>
      <c r="K18" s="12">
        <f>VLOOKUP(J18,สรุปที่เข้าร่วม!B:D,3,0)</f>
        <v>1</v>
      </c>
      <c r="L18" s="13" t="s">
        <v>21</v>
      </c>
      <c r="M18" s="23">
        <f>VLOOKUP(F18,school!F:G,2,0)</f>
        <v>1</v>
      </c>
    </row>
    <row r="19" spans="1:13" s="45" customFormat="1" ht="39.950000000000003" customHeight="1" x14ac:dyDescent="0.6">
      <c r="A19" s="68">
        <f t="shared" si="0"/>
        <v>13</v>
      </c>
      <c r="B19" s="64" t="s">
        <v>352</v>
      </c>
      <c r="C19" s="69"/>
      <c r="D19" s="70" t="s">
        <v>37</v>
      </c>
      <c r="E19" s="55">
        <f>VLOOKUP(D19,สรุปที่เข้าร่วม!H:I,2,0)</f>
        <v>3</v>
      </c>
      <c r="F19" s="70" t="s">
        <v>1548</v>
      </c>
      <c r="G19" s="89"/>
      <c r="H19" s="73" t="s">
        <v>353</v>
      </c>
      <c r="I19" s="89"/>
      <c r="J19" s="13" t="s">
        <v>15</v>
      </c>
      <c r="K19" s="12">
        <f>VLOOKUP(J19,สรุปที่เข้าร่วม!B:D,3,0)</f>
        <v>1</v>
      </c>
      <c r="L19" s="13" t="s">
        <v>21</v>
      </c>
      <c r="M19" s="23">
        <f>VLOOKUP(F19,school!F:G,2,0)</f>
        <v>2</v>
      </c>
    </row>
    <row r="20" spans="1:13" s="45" customFormat="1" ht="39.950000000000003" customHeight="1" x14ac:dyDescent="0.6">
      <c r="A20" s="68">
        <f t="shared" si="0"/>
        <v>14</v>
      </c>
      <c r="B20" s="64" t="s">
        <v>355</v>
      </c>
      <c r="C20" s="69"/>
      <c r="D20" s="70" t="s">
        <v>37</v>
      </c>
      <c r="E20" s="55">
        <f>VLOOKUP(D20,สรุปที่เข้าร่วม!H:I,2,0)</f>
        <v>3</v>
      </c>
      <c r="F20" s="70" t="s">
        <v>1548</v>
      </c>
      <c r="G20" s="89"/>
      <c r="H20" s="73" t="s">
        <v>356</v>
      </c>
      <c r="I20" s="89"/>
      <c r="J20" s="13" t="s">
        <v>15</v>
      </c>
      <c r="K20" s="12">
        <f>VLOOKUP(J20,สรุปที่เข้าร่วม!B:D,3,0)</f>
        <v>1</v>
      </c>
      <c r="L20" s="13" t="s">
        <v>21</v>
      </c>
      <c r="M20" s="23">
        <f>VLOOKUP(F20,school!F:G,2,0)</f>
        <v>2</v>
      </c>
    </row>
    <row r="21" spans="1:13" s="45" customFormat="1" ht="39.950000000000003" customHeight="1" x14ac:dyDescent="0.6">
      <c r="A21" s="68">
        <f t="shared" si="0"/>
        <v>15</v>
      </c>
      <c r="B21" s="64" t="s">
        <v>357</v>
      </c>
      <c r="C21" s="69"/>
      <c r="D21" s="70" t="s">
        <v>37</v>
      </c>
      <c r="E21" s="55">
        <f>VLOOKUP(D21,สรุปที่เข้าร่วม!H:I,2,0)</f>
        <v>3</v>
      </c>
      <c r="F21" s="70" t="s">
        <v>1548</v>
      </c>
      <c r="G21" s="89"/>
      <c r="H21" s="73" t="s">
        <v>358</v>
      </c>
      <c r="I21" s="89"/>
      <c r="J21" s="13" t="s">
        <v>15</v>
      </c>
      <c r="K21" s="12">
        <f>VLOOKUP(J21,สรุปที่เข้าร่วม!B:D,3,0)</f>
        <v>1</v>
      </c>
      <c r="L21" s="13" t="s">
        <v>21</v>
      </c>
      <c r="M21" s="23">
        <f>VLOOKUP(F21,school!F:G,2,0)</f>
        <v>2</v>
      </c>
    </row>
    <row r="22" spans="1:13" s="45" customFormat="1" ht="39.950000000000003" customHeight="1" x14ac:dyDescent="0.6">
      <c r="A22" s="68">
        <f t="shared" si="0"/>
        <v>16</v>
      </c>
      <c r="B22" s="64" t="s">
        <v>359</v>
      </c>
      <c r="C22" s="69"/>
      <c r="D22" s="70" t="s">
        <v>37</v>
      </c>
      <c r="E22" s="55">
        <f>VLOOKUP(D22,สรุปที่เข้าร่วม!H:I,2,0)</f>
        <v>3</v>
      </c>
      <c r="F22" s="70" t="s">
        <v>1548</v>
      </c>
      <c r="G22" s="89"/>
      <c r="H22" s="73" t="s">
        <v>360</v>
      </c>
      <c r="I22" s="89"/>
      <c r="J22" s="13" t="s">
        <v>15</v>
      </c>
      <c r="K22" s="12">
        <f>VLOOKUP(J22,สรุปที่เข้าร่วม!B:D,3,0)</f>
        <v>1</v>
      </c>
      <c r="L22" s="13" t="s">
        <v>21</v>
      </c>
      <c r="M22" s="23">
        <f>VLOOKUP(F22,school!F:G,2,0)</f>
        <v>2</v>
      </c>
    </row>
    <row r="23" spans="1:13" s="45" customFormat="1" ht="39.950000000000003" customHeight="1" x14ac:dyDescent="0.6">
      <c r="A23" s="68">
        <f t="shared" si="0"/>
        <v>17</v>
      </c>
      <c r="B23" s="64" t="s">
        <v>575</v>
      </c>
      <c r="C23" s="69"/>
      <c r="D23" s="70" t="s">
        <v>37</v>
      </c>
      <c r="E23" s="55">
        <f>VLOOKUP(D23,สรุปที่เข้าร่วม!H:I,2,0)</f>
        <v>3</v>
      </c>
      <c r="F23" s="70" t="s">
        <v>1554</v>
      </c>
      <c r="G23" s="89"/>
      <c r="H23" s="73" t="s">
        <v>576</v>
      </c>
      <c r="I23" s="89"/>
      <c r="J23" s="13" t="s">
        <v>15</v>
      </c>
      <c r="K23" s="12">
        <f>VLOOKUP(J23,สรุปที่เข้าร่วม!B:D,3,0)</f>
        <v>1</v>
      </c>
      <c r="L23" s="13" t="s">
        <v>21</v>
      </c>
      <c r="M23" s="23">
        <f>VLOOKUP(F23,school!F:G,2,0)</f>
        <v>4</v>
      </c>
    </row>
    <row r="24" spans="1:13" s="45" customFormat="1" ht="39.950000000000003" customHeight="1" x14ac:dyDescent="0.6">
      <c r="A24" s="68">
        <f t="shared" si="0"/>
        <v>18</v>
      </c>
      <c r="B24" s="64" t="s">
        <v>1184</v>
      </c>
      <c r="C24" s="69"/>
      <c r="D24" s="70" t="s">
        <v>37</v>
      </c>
      <c r="E24" s="55">
        <f>VLOOKUP(D24,สรุปที่เข้าร่วม!H:I,2,0)</f>
        <v>3</v>
      </c>
      <c r="F24" s="70" t="s">
        <v>1573</v>
      </c>
      <c r="G24" s="89"/>
      <c r="H24" s="73" t="s">
        <v>1185</v>
      </c>
      <c r="I24" s="89"/>
      <c r="J24" s="13" t="s">
        <v>15</v>
      </c>
      <c r="K24" s="12">
        <f>VLOOKUP(J24,สรุปที่เข้าร่วม!B:D,3,0)</f>
        <v>1</v>
      </c>
      <c r="L24" s="13" t="s">
        <v>21</v>
      </c>
      <c r="M24" s="23">
        <f>VLOOKUP(F24,school!F:G,2,0)</f>
        <v>11</v>
      </c>
    </row>
    <row r="25" spans="1:13" s="45" customFormat="1" ht="39.950000000000003" customHeight="1" x14ac:dyDescent="0.6">
      <c r="A25" s="68">
        <f t="shared" si="0"/>
        <v>19</v>
      </c>
      <c r="B25" s="64" t="s">
        <v>836</v>
      </c>
      <c r="C25" s="69"/>
      <c r="D25" s="70" t="s">
        <v>37</v>
      </c>
      <c r="E25" s="55">
        <f>VLOOKUP(D25,สรุปที่เข้าร่วม!H:I,2,0)</f>
        <v>3</v>
      </c>
      <c r="F25" s="70" t="s">
        <v>1582</v>
      </c>
      <c r="G25" s="89"/>
      <c r="H25" s="73" t="s">
        <v>837</v>
      </c>
      <c r="I25" s="89"/>
      <c r="J25" s="13" t="s">
        <v>15</v>
      </c>
      <c r="K25" s="12">
        <f>VLOOKUP(J25,สรุปที่เข้าร่วม!B:D,3,0)</f>
        <v>1</v>
      </c>
      <c r="L25" s="13" t="s">
        <v>21</v>
      </c>
      <c r="M25" s="23">
        <f>VLOOKUP(F25,school!F:G,2,0)</f>
        <v>14</v>
      </c>
    </row>
    <row r="26" spans="1:13" s="45" customFormat="1" ht="39.950000000000003" customHeight="1" x14ac:dyDescent="0.6">
      <c r="A26" s="68">
        <f t="shared" si="0"/>
        <v>20</v>
      </c>
      <c r="B26" s="64" t="s">
        <v>1045</v>
      </c>
      <c r="C26" s="71" t="s">
        <v>35</v>
      </c>
      <c r="D26" s="70" t="s">
        <v>37</v>
      </c>
      <c r="E26" s="55">
        <f>VLOOKUP(D26,สรุปที่เข้าร่วม!H:I,2,0)</f>
        <v>3</v>
      </c>
      <c r="F26" s="70" t="s">
        <v>1606</v>
      </c>
      <c r="G26" s="89"/>
      <c r="H26" s="73" t="s">
        <v>1046</v>
      </c>
      <c r="I26" s="89"/>
      <c r="J26" s="13" t="s">
        <v>15</v>
      </c>
      <c r="K26" s="12">
        <f>VLOOKUP(J26,สรุปที่เข้าร่วม!B:D,3,0)</f>
        <v>1</v>
      </c>
      <c r="L26" s="13" t="s">
        <v>21</v>
      </c>
      <c r="M26" s="23">
        <f>VLOOKUP(F26,school!F:G,2,0)</f>
        <v>22</v>
      </c>
    </row>
    <row r="27" spans="1:13" s="45" customFormat="1" ht="39.950000000000003" customHeight="1" x14ac:dyDescent="0.6">
      <c r="A27" s="68">
        <f t="shared" si="0"/>
        <v>21</v>
      </c>
      <c r="B27" s="64" t="s">
        <v>231</v>
      </c>
      <c r="C27" s="69"/>
      <c r="D27" s="70" t="s">
        <v>37</v>
      </c>
      <c r="E27" s="55">
        <f>VLOOKUP(D27,สรุปที่เข้าร่วม!H:I,2,0)</f>
        <v>3</v>
      </c>
      <c r="F27" s="70" t="s">
        <v>1615</v>
      </c>
      <c r="G27" s="89"/>
      <c r="H27" s="73" t="s">
        <v>232</v>
      </c>
      <c r="I27" s="89"/>
      <c r="J27" s="13" t="s">
        <v>15</v>
      </c>
      <c r="K27" s="12">
        <f>VLOOKUP(J27,สรุปที่เข้าร่วม!B:D,3,0)</f>
        <v>1</v>
      </c>
      <c r="L27" s="13" t="s">
        <v>21</v>
      </c>
      <c r="M27" s="23">
        <f>VLOOKUP(F27,school!F:G,2,0)</f>
        <v>25</v>
      </c>
    </row>
    <row r="28" spans="1:13" s="45" customFormat="1" ht="39.950000000000003" customHeight="1" x14ac:dyDescent="0.6">
      <c r="A28" s="68">
        <f t="shared" si="0"/>
        <v>22</v>
      </c>
      <c r="B28" s="64" t="s">
        <v>1741</v>
      </c>
      <c r="C28" s="69"/>
      <c r="D28" s="70" t="s">
        <v>37</v>
      </c>
      <c r="E28" s="55">
        <f>VLOOKUP(D28,สรุปที่เข้าร่วม!H:I,2,0)</f>
        <v>3</v>
      </c>
      <c r="F28" s="70" t="s">
        <v>1621</v>
      </c>
      <c r="G28" s="89"/>
      <c r="H28" s="73" t="s">
        <v>266</v>
      </c>
      <c r="I28" s="89"/>
      <c r="J28" s="13" t="s">
        <v>15</v>
      </c>
      <c r="K28" s="12">
        <f>VLOOKUP(J28,สรุปที่เข้าร่วม!B:D,3,0)</f>
        <v>1</v>
      </c>
      <c r="L28" s="13" t="s">
        <v>21</v>
      </c>
      <c r="M28" s="23">
        <f>VLOOKUP(F28,school!F:G,2,0)</f>
        <v>27</v>
      </c>
    </row>
    <row r="29" spans="1:13" s="45" customFormat="1" ht="39.950000000000003" customHeight="1" x14ac:dyDescent="0.6">
      <c r="A29" s="68">
        <f t="shared" si="0"/>
        <v>23</v>
      </c>
      <c r="B29" s="64" t="s">
        <v>1812</v>
      </c>
      <c r="C29" s="69"/>
      <c r="D29" s="70" t="s">
        <v>37</v>
      </c>
      <c r="E29" s="55"/>
      <c r="F29" s="70" t="s">
        <v>1648</v>
      </c>
      <c r="G29" s="89"/>
      <c r="H29" s="73"/>
      <c r="I29" s="89"/>
      <c r="J29" s="13" t="s">
        <v>15</v>
      </c>
      <c r="K29" s="12">
        <f>VLOOKUP(J29,สรุปที่เข้าร่วม!B:D,3,0)</f>
        <v>1</v>
      </c>
      <c r="L29" s="13" t="s">
        <v>21</v>
      </c>
      <c r="M29" s="23">
        <f>VLOOKUP(F29,school!F:G,2,0)</f>
        <v>36</v>
      </c>
    </row>
    <row r="30" spans="1:13" s="45" customFormat="1" ht="39.950000000000003" customHeight="1" x14ac:dyDescent="0.6">
      <c r="A30" s="68">
        <f t="shared" si="0"/>
        <v>24</v>
      </c>
      <c r="B30" s="64" t="s">
        <v>1280</v>
      </c>
      <c r="C30" s="69"/>
      <c r="D30" s="70" t="s">
        <v>37</v>
      </c>
      <c r="E30" s="55">
        <f>VLOOKUP(D30,สรุปที่เข้าร่วม!H:I,2,0)</f>
        <v>3</v>
      </c>
      <c r="F30" s="70" t="s">
        <v>1660</v>
      </c>
      <c r="G30" s="89"/>
      <c r="H30" s="73" t="s">
        <v>1281</v>
      </c>
      <c r="I30" s="89"/>
      <c r="J30" s="13" t="s">
        <v>15</v>
      </c>
      <c r="K30" s="12">
        <f>VLOOKUP(J30,สรุปที่เข้าร่วม!B:D,3,0)</f>
        <v>1</v>
      </c>
      <c r="L30" s="13" t="s">
        <v>21</v>
      </c>
      <c r="M30" s="23">
        <f>VLOOKUP(F30,school!F:G,2,0)</f>
        <v>40</v>
      </c>
    </row>
    <row r="31" spans="1:13" s="45" customFormat="1" ht="39.950000000000003" customHeight="1" x14ac:dyDescent="0.6">
      <c r="A31" s="68">
        <f t="shared" si="0"/>
        <v>25</v>
      </c>
      <c r="B31" s="64" t="s">
        <v>1294</v>
      </c>
      <c r="C31" s="69"/>
      <c r="D31" s="70" t="s">
        <v>37</v>
      </c>
      <c r="E31" s="55">
        <f>VLOOKUP(D31,สรุปที่เข้าร่วม!H:I,2,0)</f>
        <v>3</v>
      </c>
      <c r="F31" s="70" t="s">
        <v>1666</v>
      </c>
      <c r="G31" s="89"/>
      <c r="H31" s="73" t="s">
        <v>1295</v>
      </c>
      <c r="I31" s="89"/>
      <c r="J31" s="13" t="s">
        <v>15</v>
      </c>
      <c r="K31" s="12">
        <f>VLOOKUP(J31,สรุปที่เข้าร่วม!B:D,3,0)</f>
        <v>1</v>
      </c>
      <c r="L31" s="13" t="s">
        <v>21</v>
      </c>
      <c r="M31" s="23">
        <f>VLOOKUP(F31,school!F:G,2,0)</f>
        <v>42</v>
      </c>
    </row>
    <row r="32" spans="1:13" s="45" customFormat="1" ht="39.950000000000003" customHeight="1" x14ac:dyDescent="0.6">
      <c r="A32" s="68">
        <f t="shared" si="0"/>
        <v>26</v>
      </c>
      <c r="B32" s="64" t="s">
        <v>1290</v>
      </c>
      <c r="C32" s="69"/>
      <c r="D32" s="70" t="s">
        <v>37</v>
      </c>
      <c r="E32" s="55">
        <f>VLOOKUP(D32,สรุปที่เข้าร่วม!H:I,2,0)</f>
        <v>3</v>
      </c>
      <c r="F32" s="70" t="s">
        <v>1674</v>
      </c>
      <c r="G32" s="89"/>
      <c r="H32" s="73" t="s">
        <v>1291</v>
      </c>
      <c r="I32" s="89"/>
      <c r="J32" s="13" t="s">
        <v>15</v>
      </c>
      <c r="K32" s="12">
        <f>VLOOKUP(J32,สรุปที่เข้าร่วม!B:D,3,0)</f>
        <v>1</v>
      </c>
      <c r="L32" s="13" t="s">
        <v>21</v>
      </c>
      <c r="M32" s="23">
        <f>VLOOKUP(F32,school!F:G,2,0)</f>
        <v>45</v>
      </c>
    </row>
    <row r="33" spans="1:13" s="45" customFormat="1" ht="39.950000000000003" customHeight="1" x14ac:dyDescent="0.6">
      <c r="A33" s="68">
        <f t="shared" si="0"/>
        <v>27</v>
      </c>
      <c r="B33" s="64" t="s">
        <v>335</v>
      </c>
      <c r="C33" s="69"/>
      <c r="D33" s="70" t="s">
        <v>37</v>
      </c>
      <c r="E33" s="55">
        <f>VLOOKUP(D33,สรุปที่เข้าร่วม!H:I,2,0)</f>
        <v>3</v>
      </c>
      <c r="F33" s="70" t="s">
        <v>1680</v>
      </c>
      <c r="G33" s="89"/>
      <c r="H33" s="73" t="s">
        <v>336</v>
      </c>
      <c r="I33" s="89"/>
      <c r="J33" s="13" t="s">
        <v>15</v>
      </c>
      <c r="K33" s="12">
        <f>VLOOKUP(J33,สรุปที่เข้าร่วม!B:D,3,0)</f>
        <v>1</v>
      </c>
      <c r="L33" s="13" t="s">
        <v>21</v>
      </c>
      <c r="M33" s="23">
        <f>VLOOKUP(F33,school!F:G,2,0)</f>
        <v>47</v>
      </c>
    </row>
    <row r="34" spans="1:13" s="45" customFormat="1" ht="39.950000000000003" customHeight="1" x14ac:dyDescent="0.6">
      <c r="A34" s="68">
        <f t="shared" si="0"/>
        <v>28</v>
      </c>
      <c r="B34" s="64" t="s">
        <v>339</v>
      </c>
      <c r="C34" s="69"/>
      <c r="D34" s="70" t="s">
        <v>37</v>
      </c>
      <c r="E34" s="55">
        <f>VLOOKUP(D34,สรุปที่เข้าร่วม!H:I,2,0)</f>
        <v>3</v>
      </c>
      <c r="F34" s="70" t="s">
        <v>1680</v>
      </c>
      <c r="G34" s="89"/>
      <c r="H34" s="73" t="s">
        <v>340</v>
      </c>
      <c r="I34" s="89"/>
      <c r="J34" s="13" t="s">
        <v>15</v>
      </c>
      <c r="K34" s="12">
        <f>VLOOKUP(J34,สรุปที่เข้าร่วม!B:D,3,0)</f>
        <v>1</v>
      </c>
      <c r="L34" s="13" t="s">
        <v>21</v>
      </c>
      <c r="M34" s="23">
        <f>VLOOKUP(F34,school!F:G,2,0)</f>
        <v>47</v>
      </c>
    </row>
    <row r="35" spans="1:13" s="45" customFormat="1" ht="39.950000000000003" customHeight="1" x14ac:dyDescent="0.6">
      <c r="A35" s="68">
        <f t="shared" si="0"/>
        <v>29</v>
      </c>
      <c r="B35" s="64" t="s">
        <v>327</v>
      </c>
      <c r="C35" s="69"/>
      <c r="D35" s="70" t="s">
        <v>37</v>
      </c>
      <c r="E35" s="55">
        <f>VLOOKUP(D35,สรุปที่เข้าร่วม!H:I,2,0)</f>
        <v>3</v>
      </c>
      <c r="F35" s="70" t="s">
        <v>1680</v>
      </c>
      <c r="G35" s="89"/>
      <c r="H35" s="73" t="s">
        <v>328</v>
      </c>
      <c r="I35" s="89"/>
      <c r="J35" s="13" t="s">
        <v>15</v>
      </c>
      <c r="K35" s="12">
        <f>VLOOKUP(J35,สรุปที่เข้าร่วม!B:D,3,0)</f>
        <v>1</v>
      </c>
      <c r="L35" s="13" t="s">
        <v>21</v>
      </c>
      <c r="M35" s="23">
        <f>VLOOKUP(F35,school!F:G,2,0)</f>
        <v>47</v>
      </c>
    </row>
    <row r="36" spans="1:13" s="45" customFormat="1" ht="39.950000000000003" customHeight="1" x14ac:dyDescent="0.6">
      <c r="A36" s="68">
        <f t="shared" si="0"/>
        <v>30</v>
      </c>
      <c r="B36" s="64" t="s">
        <v>822</v>
      </c>
      <c r="C36" s="69"/>
      <c r="D36" s="70" t="s">
        <v>37</v>
      </c>
      <c r="E36" s="55">
        <f>VLOOKUP(D36,สรุปที่เข้าร่วม!H:I,2,0)</f>
        <v>3</v>
      </c>
      <c r="F36" s="70" t="s">
        <v>1688</v>
      </c>
      <c r="G36" s="89"/>
      <c r="H36" s="73" t="s">
        <v>823</v>
      </c>
      <c r="I36" s="89"/>
      <c r="J36" s="13" t="s">
        <v>15</v>
      </c>
      <c r="K36" s="12">
        <f>VLOOKUP(J36,สรุปที่เข้าร่วม!B:D,3,0)</f>
        <v>1</v>
      </c>
      <c r="L36" s="13" t="s">
        <v>21</v>
      </c>
      <c r="M36" s="23">
        <f>VLOOKUP(F36,school!F:G,2,0)</f>
        <v>50</v>
      </c>
    </row>
    <row r="37" spans="1:13" s="45" customFormat="1" ht="39.950000000000003" customHeight="1" x14ac:dyDescent="0.6">
      <c r="A37" s="68">
        <f t="shared" si="0"/>
        <v>31</v>
      </c>
      <c r="B37" s="64" t="s">
        <v>1809</v>
      </c>
      <c r="C37" s="69"/>
      <c r="D37" s="70" t="s">
        <v>37</v>
      </c>
      <c r="E37" s="55">
        <f>VLOOKUP(D37,สรุปที่เข้าร่วม!H:I,2,0)</f>
        <v>3</v>
      </c>
      <c r="F37" s="70" t="s">
        <v>1690</v>
      </c>
      <c r="G37" s="89"/>
      <c r="H37" s="73" t="s">
        <v>984</v>
      </c>
      <c r="I37" s="89"/>
      <c r="J37" s="13" t="s">
        <v>15</v>
      </c>
      <c r="K37" s="12">
        <f>VLOOKUP(J37,สรุปที่เข้าร่วม!B:D,3,0)</f>
        <v>1</v>
      </c>
      <c r="L37" s="13" t="s">
        <v>21</v>
      </c>
      <c r="M37" s="23">
        <f>VLOOKUP(F37,school!F:G,2,0)</f>
        <v>51</v>
      </c>
    </row>
    <row r="38" spans="1:13" s="45" customFormat="1" ht="39.950000000000003" customHeight="1" x14ac:dyDescent="0.6">
      <c r="A38" s="68">
        <f t="shared" si="0"/>
        <v>32</v>
      </c>
      <c r="B38" s="64" t="s">
        <v>1742</v>
      </c>
      <c r="C38" s="69"/>
      <c r="D38" s="70" t="s">
        <v>37</v>
      </c>
      <c r="E38" s="55">
        <f>VLOOKUP(D38,สรุปที่เข้าร่วม!H:I,2,0)</f>
        <v>3</v>
      </c>
      <c r="F38" s="70" t="s">
        <v>1693</v>
      </c>
      <c r="G38" s="89"/>
      <c r="H38" s="73" t="s">
        <v>762</v>
      </c>
      <c r="I38" s="89"/>
      <c r="J38" s="13" t="s">
        <v>15</v>
      </c>
      <c r="K38" s="12">
        <f>VLOOKUP(J38,สรุปที่เข้าร่วม!B:D,3,0)</f>
        <v>1</v>
      </c>
      <c r="L38" s="13" t="s">
        <v>21</v>
      </c>
      <c r="M38" s="23">
        <f>VLOOKUP(F38,school!F:G,2,0)</f>
        <v>52</v>
      </c>
    </row>
    <row r="39" spans="1:13" s="45" customFormat="1" ht="39.950000000000003" customHeight="1" x14ac:dyDescent="0.6">
      <c r="A39" s="68">
        <f t="shared" si="0"/>
        <v>33</v>
      </c>
      <c r="B39" s="64" t="s">
        <v>956</v>
      </c>
      <c r="C39" s="69"/>
      <c r="D39" s="70" t="s">
        <v>37</v>
      </c>
      <c r="E39" s="55">
        <f>VLOOKUP(D39,สรุปที่เข้าร่วม!H:I,2,0)</f>
        <v>3</v>
      </c>
      <c r="F39" s="70" t="s">
        <v>1702</v>
      </c>
      <c r="G39" s="89"/>
      <c r="H39" s="73" t="s">
        <v>957</v>
      </c>
      <c r="I39" s="89"/>
      <c r="J39" s="13" t="s">
        <v>15</v>
      </c>
      <c r="K39" s="12">
        <f>VLOOKUP(J39,สรุปที่เข้าร่วม!B:D,3,0)</f>
        <v>1</v>
      </c>
      <c r="L39" s="13" t="s">
        <v>21</v>
      </c>
      <c r="M39" s="23">
        <f>VLOOKUP(F39,school!F:G,2,0)</f>
        <v>55</v>
      </c>
    </row>
    <row r="40" spans="1:13" s="45" customFormat="1" ht="39.950000000000003" customHeight="1" x14ac:dyDescent="0.6">
      <c r="A40" s="68">
        <f t="shared" si="0"/>
        <v>34</v>
      </c>
      <c r="B40" s="64" t="s">
        <v>1474</v>
      </c>
      <c r="C40" s="69"/>
      <c r="D40" s="70" t="s">
        <v>37</v>
      </c>
      <c r="E40" s="55">
        <f>VLOOKUP(D40,สรุปที่เข้าร่วม!H:I,2,0)</f>
        <v>3</v>
      </c>
      <c r="F40" s="70" t="s">
        <v>1708</v>
      </c>
      <c r="G40" s="89"/>
      <c r="H40" s="73" t="s">
        <v>1475</v>
      </c>
      <c r="I40" s="89"/>
      <c r="J40" s="13" t="s">
        <v>15</v>
      </c>
      <c r="K40" s="12">
        <f>VLOOKUP(J40,สรุปที่เข้าร่วม!B:D,3,0)</f>
        <v>1</v>
      </c>
      <c r="L40" s="13" t="s">
        <v>21</v>
      </c>
      <c r="M40" s="23">
        <f>VLOOKUP(F40,school!F:G,2,0)</f>
        <v>57</v>
      </c>
    </row>
    <row r="41" spans="1:13" s="45" customFormat="1" ht="39.950000000000003" customHeight="1" x14ac:dyDescent="0.6">
      <c r="A41" s="68">
        <f t="shared" si="0"/>
        <v>35</v>
      </c>
      <c r="B41" s="64" t="s">
        <v>305</v>
      </c>
      <c r="C41" s="69"/>
      <c r="D41" s="70" t="s">
        <v>37</v>
      </c>
      <c r="E41" s="55">
        <f>VLOOKUP(D41,สรุปที่เข้าร่วม!H:I,2,0)</f>
        <v>3</v>
      </c>
      <c r="F41" s="70" t="s">
        <v>1714</v>
      </c>
      <c r="G41" s="89"/>
      <c r="H41" s="73" t="s">
        <v>306</v>
      </c>
      <c r="I41" s="89"/>
      <c r="J41" s="13" t="s">
        <v>15</v>
      </c>
      <c r="K41" s="12">
        <f>VLOOKUP(J41,สรุปที่เข้าร่วม!B:D,3,0)</f>
        <v>1</v>
      </c>
      <c r="L41" s="13" t="s">
        <v>21</v>
      </c>
      <c r="M41" s="23">
        <f>VLOOKUP(F41,school!F:G,2,0)</f>
        <v>59</v>
      </c>
    </row>
    <row r="42" spans="1:13" s="45" customFormat="1" ht="39.950000000000003" customHeight="1" x14ac:dyDescent="0.6">
      <c r="A42" s="68">
        <f t="shared" si="0"/>
        <v>36</v>
      </c>
      <c r="B42" s="64" t="s">
        <v>497</v>
      </c>
      <c r="C42" s="71" t="s">
        <v>35</v>
      </c>
      <c r="D42" s="70" t="s">
        <v>37</v>
      </c>
      <c r="E42" s="55">
        <f>VLOOKUP(D42,สรุปที่เข้าร่วม!H:I,2,0)</f>
        <v>3</v>
      </c>
      <c r="F42" s="70" t="s">
        <v>1722</v>
      </c>
      <c r="G42" s="89"/>
      <c r="H42" s="72">
        <v>917627507</v>
      </c>
      <c r="I42" s="89"/>
      <c r="J42" s="13" t="s">
        <v>15</v>
      </c>
      <c r="K42" s="12">
        <f>VLOOKUP(J42,สรุปที่เข้าร่วม!B:D,3,0)</f>
        <v>1</v>
      </c>
      <c r="L42" s="13" t="s">
        <v>21</v>
      </c>
      <c r="M42" s="23">
        <f>VLOOKUP(F42,school!F:G,2,0)</f>
        <v>62</v>
      </c>
    </row>
    <row r="43" spans="1:13" s="101" customFormat="1" ht="30" x14ac:dyDescent="0.65">
      <c r="A43" s="95"/>
      <c r="B43" s="104" t="s">
        <v>26</v>
      </c>
      <c r="C43" s="66"/>
      <c r="D43" s="96"/>
      <c r="E43" s="55"/>
      <c r="F43" s="106" t="s">
        <v>1811</v>
      </c>
      <c r="G43" s="107">
        <f>COUNTIF(J:J,B43)</f>
        <v>41</v>
      </c>
      <c r="H43" s="108" t="s">
        <v>1862</v>
      </c>
      <c r="I43" s="97"/>
      <c r="J43" s="98"/>
      <c r="K43" s="99"/>
      <c r="L43" s="98"/>
      <c r="M43" s="100"/>
    </row>
    <row r="44" spans="1:13" s="45" customFormat="1" ht="39.950000000000003" customHeight="1" x14ac:dyDescent="0.6">
      <c r="A44" s="68">
        <f>A42+1</f>
        <v>37</v>
      </c>
      <c r="B44" s="64" t="s">
        <v>1836</v>
      </c>
      <c r="C44" s="71"/>
      <c r="D44" s="70" t="s">
        <v>13</v>
      </c>
      <c r="E44" s="55"/>
      <c r="F44" s="70" t="s">
        <v>1736</v>
      </c>
      <c r="G44" s="89"/>
      <c r="H44" s="73" t="s">
        <v>1837</v>
      </c>
      <c r="I44" s="89"/>
      <c r="J44" s="13" t="s">
        <v>26</v>
      </c>
      <c r="K44" s="12">
        <f>VLOOKUP(J44,สรุปที่เข้าร่วม!B:D,3,0)</f>
        <v>2</v>
      </c>
      <c r="L44" s="13" t="s">
        <v>21</v>
      </c>
      <c r="M44" s="23">
        <f>VLOOKUP(F44,school!F:G,2,0)</f>
        <v>67</v>
      </c>
    </row>
    <row r="45" spans="1:13" s="45" customFormat="1" ht="39.950000000000003" customHeight="1" x14ac:dyDescent="0.6">
      <c r="A45" s="68">
        <f>A44+1</f>
        <v>38</v>
      </c>
      <c r="B45" s="64" t="s">
        <v>290</v>
      </c>
      <c r="C45" s="71"/>
      <c r="D45" s="70" t="s">
        <v>24</v>
      </c>
      <c r="E45" s="55">
        <f>VLOOKUP(D45,สรุปที่เข้าร่วม!H:I,2,0)</f>
        <v>2</v>
      </c>
      <c r="F45" s="70" t="s">
        <v>1545</v>
      </c>
      <c r="G45" s="89"/>
      <c r="H45" s="73" t="s">
        <v>291</v>
      </c>
      <c r="I45" s="89"/>
      <c r="J45" s="13" t="s">
        <v>26</v>
      </c>
      <c r="K45" s="12">
        <f>VLOOKUP(J45,สรุปที่เข้าร่วม!B:D,3,0)</f>
        <v>2</v>
      </c>
      <c r="L45" s="13" t="s">
        <v>21</v>
      </c>
      <c r="M45" s="23">
        <f>VLOOKUP(F45,school!F:G,2,0)</f>
        <v>1</v>
      </c>
    </row>
    <row r="46" spans="1:13" s="45" customFormat="1" ht="39.950000000000003" customHeight="1" x14ac:dyDescent="0.6">
      <c r="A46" s="68">
        <f t="shared" ref="A46:A84" si="1">A45+1</f>
        <v>39</v>
      </c>
      <c r="B46" s="64" t="s">
        <v>1743</v>
      </c>
      <c r="C46" s="69"/>
      <c r="D46" s="70" t="s">
        <v>24</v>
      </c>
      <c r="E46" s="55">
        <f>VLOOKUP(D46,สรุปที่เข้าร่วม!H:I,2,0)</f>
        <v>2</v>
      </c>
      <c r="F46" s="70" t="s">
        <v>1557</v>
      </c>
      <c r="G46" s="89"/>
      <c r="H46" s="73" t="s">
        <v>286</v>
      </c>
      <c r="I46" s="89"/>
      <c r="J46" s="13" t="s">
        <v>26</v>
      </c>
      <c r="K46" s="12">
        <f>VLOOKUP(J46,สรุปที่เข้าร่วม!B:D,3,0)</f>
        <v>2</v>
      </c>
      <c r="L46" s="13" t="s">
        <v>21</v>
      </c>
      <c r="M46" s="23">
        <f>VLOOKUP(F46,school!F:G,2,0)</f>
        <v>5</v>
      </c>
    </row>
    <row r="47" spans="1:13" s="45" customFormat="1" ht="39.950000000000003" customHeight="1" x14ac:dyDescent="0.6">
      <c r="A47" s="68">
        <f t="shared" si="1"/>
        <v>40</v>
      </c>
      <c r="B47" s="64" t="s">
        <v>250</v>
      </c>
      <c r="C47" s="69"/>
      <c r="D47" s="70" t="s">
        <v>24</v>
      </c>
      <c r="E47" s="55">
        <f>VLOOKUP(D47,สรุปที่เข้าร่วม!H:I,2,0)</f>
        <v>2</v>
      </c>
      <c r="F47" s="70" t="s">
        <v>1615</v>
      </c>
      <c r="G47" s="89"/>
      <c r="H47" s="73" t="s">
        <v>251</v>
      </c>
      <c r="I47" s="89"/>
      <c r="J47" s="13" t="s">
        <v>26</v>
      </c>
      <c r="K47" s="12">
        <f>VLOOKUP(J47,สรุปที่เข้าร่วม!B:D,3,0)</f>
        <v>2</v>
      </c>
      <c r="L47" s="13" t="s">
        <v>21</v>
      </c>
      <c r="M47" s="23">
        <f>VLOOKUP(F47,school!F:G,2,0)</f>
        <v>25</v>
      </c>
    </row>
    <row r="48" spans="1:13" s="45" customFormat="1" ht="39.950000000000003" customHeight="1" x14ac:dyDescent="0.6">
      <c r="A48" s="68">
        <f t="shared" si="1"/>
        <v>41</v>
      </c>
      <c r="B48" s="64" t="s">
        <v>1851</v>
      </c>
      <c r="C48" s="69"/>
      <c r="D48" s="70" t="s">
        <v>24</v>
      </c>
      <c r="E48" s="55"/>
      <c r="F48" s="70" t="s">
        <v>1633</v>
      </c>
      <c r="G48" s="89"/>
      <c r="H48" s="73"/>
      <c r="I48" s="89"/>
      <c r="J48" s="13" t="s">
        <v>26</v>
      </c>
      <c r="K48" s="12">
        <f>VLOOKUP(J48,สรุปที่เข้าร่วม!B:D,3,0)</f>
        <v>2</v>
      </c>
      <c r="L48" s="13" t="s">
        <v>21</v>
      </c>
      <c r="M48" s="23">
        <f>VLOOKUP(F48,school!F:G,2,0)</f>
        <v>31</v>
      </c>
    </row>
    <row r="49" spans="1:13" s="45" customFormat="1" ht="39.950000000000003" customHeight="1" x14ac:dyDescent="0.6">
      <c r="A49" s="68">
        <f t="shared" si="1"/>
        <v>42</v>
      </c>
      <c r="B49" s="64" t="s">
        <v>1744</v>
      </c>
      <c r="C49" s="69"/>
      <c r="D49" s="70" t="s">
        <v>24</v>
      </c>
      <c r="E49" s="55">
        <f>VLOOKUP(D49,สรุปที่เข้าร่วม!H:I,2,0)</f>
        <v>2</v>
      </c>
      <c r="F49" s="70" t="s">
        <v>1677</v>
      </c>
      <c r="G49" s="89"/>
      <c r="H49" s="73" t="s">
        <v>519</v>
      </c>
      <c r="I49" s="89"/>
      <c r="J49" s="13" t="s">
        <v>26</v>
      </c>
      <c r="K49" s="12">
        <f>VLOOKUP(J49,สรุปที่เข้าร่วม!B:D,3,0)</f>
        <v>2</v>
      </c>
      <c r="L49" s="13" t="s">
        <v>21</v>
      </c>
      <c r="M49" s="23">
        <f>VLOOKUP(F49,school!F:G,2,0)</f>
        <v>46</v>
      </c>
    </row>
    <row r="50" spans="1:13" s="45" customFormat="1" ht="39.950000000000003" customHeight="1" x14ac:dyDescent="0.6">
      <c r="A50" s="68">
        <f t="shared" si="1"/>
        <v>43</v>
      </c>
      <c r="B50" s="64" t="s">
        <v>1493</v>
      </c>
      <c r="C50" s="69"/>
      <c r="D50" s="70" t="s">
        <v>24</v>
      </c>
      <c r="E50" s="55">
        <f>VLOOKUP(D50,สรุปที่เข้าร่วม!H:I,2,0)</f>
        <v>2</v>
      </c>
      <c r="F50" s="70" t="s">
        <v>1680</v>
      </c>
      <c r="G50" s="89"/>
      <c r="H50" s="72">
        <v>646195362</v>
      </c>
      <c r="I50" s="89" t="s">
        <v>1859</v>
      </c>
      <c r="J50" s="13" t="s">
        <v>26</v>
      </c>
      <c r="K50" s="12">
        <f>VLOOKUP(J50,สรุปที่เข้าร่วม!B:D,3,0)</f>
        <v>2</v>
      </c>
      <c r="L50" s="13" t="s">
        <v>21</v>
      </c>
      <c r="M50" s="23">
        <f>VLOOKUP(F50,school!F:G,2,0)</f>
        <v>47</v>
      </c>
    </row>
    <row r="51" spans="1:13" s="45" customFormat="1" ht="39.950000000000003" customHeight="1" x14ac:dyDescent="0.6">
      <c r="A51" s="68">
        <f t="shared" si="1"/>
        <v>44</v>
      </c>
      <c r="B51" s="64" t="s">
        <v>149</v>
      </c>
      <c r="C51" s="69"/>
      <c r="D51" s="70" t="s">
        <v>24</v>
      </c>
      <c r="E51" s="55">
        <f>VLOOKUP(D51,สรุปที่เข้าร่วม!H:I,2,0)</f>
        <v>2</v>
      </c>
      <c r="F51" s="70" t="s">
        <v>1688</v>
      </c>
      <c r="G51" s="89"/>
      <c r="H51" s="73" t="s">
        <v>150</v>
      </c>
      <c r="I51" s="89"/>
      <c r="J51" s="13" t="s">
        <v>26</v>
      </c>
      <c r="K51" s="12">
        <f>VLOOKUP(J51,สรุปที่เข้าร่วม!B:D,3,0)</f>
        <v>2</v>
      </c>
      <c r="L51" s="13" t="s">
        <v>21</v>
      </c>
      <c r="M51" s="23">
        <f>VLOOKUP(F51,school!F:G,2,0)</f>
        <v>50</v>
      </c>
    </row>
    <row r="52" spans="1:13" s="45" customFormat="1" ht="39.950000000000003" customHeight="1" x14ac:dyDescent="0.6">
      <c r="A52" s="68">
        <f t="shared" si="1"/>
        <v>45</v>
      </c>
      <c r="B52" s="64" t="s">
        <v>22</v>
      </c>
      <c r="C52" s="69"/>
      <c r="D52" s="70" t="s">
        <v>24</v>
      </c>
      <c r="E52" s="55">
        <f>VLOOKUP(D52,สรุปที่เข้าร่วม!H:I,2,0)</f>
        <v>2</v>
      </c>
      <c r="F52" s="70" t="s">
        <v>1705</v>
      </c>
      <c r="G52" s="89"/>
      <c r="H52" s="73" t="s">
        <v>23</v>
      </c>
      <c r="I52" s="89"/>
      <c r="J52" s="13" t="s">
        <v>26</v>
      </c>
      <c r="K52" s="12">
        <f>VLOOKUP(J52,สรุปที่เข้าร่วม!B:D,3,0)</f>
        <v>2</v>
      </c>
      <c r="L52" s="13" t="s">
        <v>21</v>
      </c>
      <c r="M52" s="23">
        <f>VLOOKUP(F52,school!F:G,2,0)</f>
        <v>56</v>
      </c>
    </row>
    <row r="53" spans="1:13" s="45" customFormat="1" ht="39.950000000000003" customHeight="1" x14ac:dyDescent="0.6">
      <c r="A53" s="68">
        <f t="shared" si="1"/>
        <v>46</v>
      </c>
      <c r="B53" s="64" t="s">
        <v>1838</v>
      </c>
      <c r="C53" s="69"/>
      <c r="D53" s="70" t="s">
        <v>24</v>
      </c>
      <c r="E53" s="55"/>
      <c r="F53" s="70" t="s">
        <v>1736</v>
      </c>
      <c r="G53" s="89"/>
      <c r="H53" s="73" t="s">
        <v>1839</v>
      </c>
      <c r="I53" s="89"/>
      <c r="J53" s="13" t="s">
        <v>26</v>
      </c>
      <c r="K53" s="12">
        <f>VLOOKUP(J53,สรุปที่เข้าร่วม!B:D,3,0)</f>
        <v>2</v>
      </c>
      <c r="L53" s="13" t="s">
        <v>21</v>
      </c>
      <c r="M53" s="23">
        <f>VLOOKUP(F53,school!F:G,2,0)</f>
        <v>67</v>
      </c>
    </row>
    <row r="54" spans="1:13" s="45" customFormat="1" ht="39.950000000000003" customHeight="1" x14ac:dyDescent="0.6">
      <c r="A54" s="68">
        <f t="shared" si="1"/>
        <v>47</v>
      </c>
      <c r="B54" s="64" t="s">
        <v>1869</v>
      </c>
      <c r="C54" s="69"/>
      <c r="D54" s="70" t="s">
        <v>1864</v>
      </c>
      <c r="E54" s="55"/>
      <c r="F54" s="70" t="s">
        <v>1737</v>
      </c>
      <c r="G54" s="89"/>
      <c r="H54" s="73"/>
      <c r="I54" s="89"/>
      <c r="J54" s="13" t="s">
        <v>26</v>
      </c>
      <c r="K54" s="12">
        <f>VLOOKUP(J54,สรุปที่เข้าร่วม!B:D,3,0)</f>
        <v>2</v>
      </c>
      <c r="L54" s="13" t="s">
        <v>21</v>
      </c>
      <c r="M54" s="23">
        <f>VLOOKUP(F54,school!F:G,2,0)</f>
        <v>0</v>
      </c>
    </row>
    <row r="55" spans="1:13" s="45" customFormat="1" ht="39.950000000000003" customHeight="1" x14ac:dyDescent="0.6">
      <c r="A55" s="68">
        <f t="shared" si="1"/>
        <v>48</v>
      </c>
      <c r="B55" s="64" t="s">
        <v>1870</v>
      </c>
      <c r="C55" s="69"/>
      <c r="D55" s="70" t="s">
        <v>1864</v>
      </c>
      <c r="E55" s="55"/>
      <c r="F55" s="70" t="s">
        <v>1737</v>
      </c>
      <c r="G55" s="89"/>
      <c r="H55" s="73"/>
      <c r="I55" s="89"/>
      <c r="J55" s="13" t="s">
        <v>26</v>
      </c>
      <c r="K55" s="12">
        <f>VLOOKUP(J55,สรุปที่เข้าร่วม!B:D,3,0)</f>
        <v>2</v>
      </c>
      <c r="L55" s="13" t="s">
        <v>21</v>
      </c>
      <c r="M55" s="23">
        <f>VLOOKUP(F55,school!F:G,2,0)</f>
        <v>0</v>
      </c>
    </row>
    <row r="56" spans="1:13" s="45" customFormat="1" ht="39.950000000000003" customHeight="1" x14ac:dyDescent="0.6">
      <c r="A56" s="68">
        <f t="shared" si="1"/>
        <v>49</v>
      </c>
      <c r="B56" s="64" t="s">
        <v>714</v>
      </c>
      <c r="C56" s="69"/>
      <c r="D56" s="70" t="s">
        <v>37</v>
      </c>
      <c r="E56" s="55">
        <f>VLOOKUP(D56,สรุปที่เข้าร่วม!H:I,2,0)</f>
        <v>3</v>
      </c>
      <c r="F56" s="70" t="s">
        <v>1545</v>
      </c>
      <c r="G56" s="89"/>
      <c r="H56" s="73" t="s">
        <v>715</v>
      </c>
      <c r="I56" s="89"/>
      <c r="J56" s="13" t="s">
        <v>26</v>
      </c>
      <c r="K56" s="12">
        <f>VLOOKUP(J56,สรุปที่เข้าร่วม!B:D,3,0)</f>
        <v>2</v>
      </c>
      <c r="L56" s="13" t="s">
        <v>21</v>
      </c>
      <c r="M56" s="23">
        <f>VLOOKUP(F56,school!F:G,2,0)</f>
        <v>1</v>
      </c>
    </row>
    <row r="57" spans="1:13" s="45" customFormat="1" ht="39.950000000000003" customHeight="1" x14ac:dyDescent="0.6">
      <c r="A57" s="68">
        <f t="shared" si="1"/>
        <v>50</v>
      </c>
      <c r="B57" s="64" t="s">
        <v>366</v>
      </c>
      <c r="C57" s="69"/>
      <c r="D57" s="70" t="s">
        <v>37</v>
      </c>
      <c r="E57" s="55">
        <f>VLOOKUP(D57,สรุปที่เข้าร่วม!H:I,2,0)</f>
        <v>3</v>
      </c>
      <c r="F57" s="70" t="s">
        <v>1548</v>
      </c>
      <c r="G57" s="89"/>
      <c r="H57" s="73" t="s">
        <v>367</v>
      </c>
      <c r="I57" s="89"/>
      <c r="J57" s="13" t="s">
        <v>26</v>
      </c>
      <c r="K57" s="12">
        <f>VLOOKUP(J57,สรุปที่เข้าร่วม!B:D,3,0)</f>
        <v>2</v>
      </c>
      <c r="L57" s="13" t="s">
        <v>21</v>
      </c>
      <c r="M57" s="23">
        <f>VLOOKUP(F57,school!F:G,2,0)</f>
        <v>2</v>
      </c>
    </row>
    <row r="58" spans="1:13" s="45" customFormat="1" ht="39.950000000000003" customHeight="1" x14ac:dyDescent="0.6">
      <c r="A58" s="68">
        <f t="shared" si="1"/>
        <v>51</v>
      </c>
      <c r="B58" s="64" t="s">
        <v>368</v>
      </c>
      <c r="C58" s="69"/>
      <c r="D58" s="70" t="s">
        <v>37</v>
      </c>
      <c r="E58" s="55">
        <f>VLOOKUP(D58,สรุปที่เข้าร่วม!H:I,2,0)</f>
        <v>3</v>
      </c>
      <c r="F58" s="70" t="s">
        <v>1548</v>
      </c>
      <c r="G58" s="89"/>
      <c r="H58" s="73" t="s">
        <v>369</v>
      </c>
      <c r="I58" s="89"/>
      <c r="J58" s="13" t="s">
        <v>26</v>
      </c>
      <c r="K58" s="12">
        <f>VLOOKUP(J58,สรุปที่เข้าร่วม!B:D,3,0)</f>
        <v>2</v>
      </c>
      <c r="L58" s="13" t="s">
        <v>21</v>
      </c>
      <c r="M58" s="23">
        <f>VLOOKUP(F58,school!F:G,2,0)</f>
        <v>2</v>
      </c>
    </row>
    <row r="59" spans="1:13" s="45" customFormat="1" ht="39.950000000000003" customHeight="1" x14ac:dyDescent="0.6">
      <c r="A59" s="68">
        <f t="shared" si="1"/>
        <v>52</v>
      </c>
      <c r="B59" s="64" t="s">
        <v>370</v>
      </c>
      <c r="C59" s="69"/>
      <c r="D59" s="70" t="s">
        <v>37</v>
      </c>
      <c r="E59" s="55">
        <f>VLOOKUP(D59,สรุปที่เข้าร่วม!H:I,2,0)</f>
        <v>3</v>
      </c>
      <c r="F59" s="70" t="s">
        <v>1548</v>
      </c>
      <c r="G59" s="89"/>
      <c r="H59" s="73" t="s">
        <v>371</v>
      </c>
      <c r="I59" s="89"/>
      <c r="J59" s="13" t="s">
        <v>26</v>
      </c>
      <c r="K59" s="12">
        <f>VLOOKUP(J59,สรุปที่เข้าร่วม!B:D,3,0)</f>
        <v>2</v>
      </c>
      <c r="L59" s="13" t="s">
        <v>21</v>
      </c>
      <c r="M59" s="23">
        <f>VLOOKUP(F59,school!F:G,2,0)</f>
        <v>2</v>
      </c>
    </row>
    <row r="60" spans="1:13" s="45" customFormat="1" ht="39.950000000000003" customHeight="1" x14ac:dyDescent="0.6">
      <c r="A60" s="68">
        <f t="shared" si="1"/>
        <v>53</v>
      </c>
      <c r="B60" s="64" t="s">
        <v>258</v>
      </c>
      <c r="C60" s="69"/>
      <c r="D60" s="70" t="s">
        <v>37</v>
      </c>
      <c r="E60" s="55">
        <f>VLOOKUP(D60,สรุปที่เข้าร่วม!H:I,2,0)</f>
        <v>3</v>
      </c>
      <c r="F60" s="70" t="s">
        <v>1551</v>
      </c>
      <c r="G60" s="89"/>
      <c r="H60" s="73" t="s">
        <v>259</v>
      </c>
      <c r="I60" s="89"/>
      <c r="J60" s="13" t="s">
        <v>26</v>
      </c>
      <c r="K60" s="12">
        <f>VLOOKUP(J60,สรุปที่เข้าร่วม!B:D,3,0)</f>
        <v>2</v>
      </c>
      <c r="L60" s="13" t="s">
        <v>21</v>
      </c>
      <c r="M60" s="23">
        <f>VLOOKUP(F60,school!F:G,2,0)</f>
        <v>3</v>
      </c>
    </row>
    <row r="61" spans="1:13" s="45" customFormat="1" ht="39.950000000000003" customHeight="1" x14ac:dyDescent="0.6">
      <c r="A61" s="68">
        <f t="shared" si="1"/>
        <v>54</v>
      </c>
      <c r="B61" s="64" t="s">
        <v>756</v>
      </c>
      <c r="C61" s="69"/>
      <c r="D61" s="70" t="s">
        <v>37</v>
      </c>
      <c r="E61" s="55">
        <f>VLOOKUP(D61,สรุปที่เข้าร่วม!H:I,2,0)</f>
        <v>3</v>
      </c>
      <c r="F61" s="70" t="s">
        <v>1554</v>
      </c>
      <c r="G61" s="89"/>
      <c r="H61" s="73" t="s">
        <v>757</v>
      </c>
      <c r="I61" s="89"/>
      <c r="J61" s="13" t="s">
        <v>26</v>
      </c>
      <c r="K61" s="12">
        <f>VLOOKUP(J61,สรุปที่เข้าร่วม!B:D,3,0)</f>
        <v>2</v>
      </c>
      <c r="L61" s="13" t="s">
        <v>21</v>
      </c>
      <c r="M61" s="23">
        <f>VLOOKUP(F61,school!F:G,2,0)</f>
        <v>4</v>
      </c>
    </row>
    <row r="62" spans="1:13" s="45" customFormat="1" ht="39.950000000000003" customHeight="1" x14ac:dyDescent="0.6">
      <c r="A62" s="68">
        <f t="shared" si="1"/>
        <v>55</v>
      </c>
      <c r="B62" s="64" t="s">
        <v>1133</v>
      </c>
      <c r="C62" s="71" t="s">
        <v>35</v>
      </c>
      <c r="D62" s="70" t="s">
        <v>37</v>
      </c>
      <c r="E62" s="55">
        <f>VLOOKUP(D62,สรุปที่เข้าร่วม!H:I,2,0)</f>
        <v>3</v>
      </c>
      <c r="F62" s="70" t="s">
        <v>1585</v>
      </c>
      <c r="G62" s="89"/>
      <c r="H62" s="73" t="s">
        <v>1134</v>
      </c>
      <c r="I62" s="89"/>
      <c r="J62" s="13" t="s">
        <v>26</v>
      </c>
      <c r="K62" s="12">
        <f>VLOOKUP(J62,สรุปที่เข้าร่วม!B:D,3,0)</f>
        <v>2</v>
      </c>
      <c r="L62" s="13" t="s">
        <v>21</v>
      </c>
      <c r="M62" s="23">
        <f>VLOOKUP(F62,school!F:G,2,0)</f>
        <v>15</v>
      </c>
    </row>
    <row r="63" spans="1:13" s="45" customFormat="1" ht="39.950000000000003" customHeight="1" x14ac:dyDescent="0.6">
      <c r="A63" s="68">
        <f t="shared" si="1"/>
        <v>56</v>
      </c>
      <c r="B63" s="64" t="s">
        <v>1042</v>
      </c>
      <c r="C63" s="71" t="s">
        <v>1043</v>
      </c>
      <c r="D63" s="70" t="s">
        <v>37</v>
      </c>
      <c r="E63" s="55">
        <f>VLOOKUP(D63,สรุปที่เข้าร่วม!H:I,2,0)</f>
        <v>3</v>
      </c>
      <c r="F63" s="70" t="s">
        <v>1606</v>
      </c>
      <c r="G63" s="89"/>
      <c r="H63" s="73" t="s">
        <v>1044</v>
      </c>
      <c r="I63" s="89"/>
      <c r="J63" s="13" t="s">
        <v>26</v>
      </c>
      <c r="K63" s="12">
        <f>VLOOKUP(J63,สรุปที่เข้าร่วม!B:D,3,0)</f>
        <v>2</v>
      </c>
      <c r="L63" s="13" t="s">
        <v>21</v>
      </c>
      <c r="M63" s="23">
        <f>VLOOKUP(F63,school!F:G,2,0)</f>
        <v>22</v>
      </c>
    </row>
    <row r="64" spans="1:13" s="45" customFormat="1" ht="39.950000000000003" customHeight="1" x14ac:dyDescent="0.6">
      <c r="A64" s="68">
        <f t="shared" si="1"/>
        <v>57</v>
      </c>
      <c r="B64" s="64" t="s">
        <v>170</v>
      </c>
      <c r="C64" s="71" t="s">
        <v>35</v>
      </c>
      <c r="D64" s="70" t="s">
        <v>37</v>
      </c>
      <c r="E64" s="55">
        <f>VLOOKUP(D64,สรุปที่เข้าร่วม!H:I,2,0)</f>
        <v>3</v>
      </c>
      <c r="F64" s="70" t="s">
        <v>1618</v>
      </c>
      <c r="G64" s="89"/>
      <c r="H64" s="73" t="s">
        <v>171</v>
      </c>
      <c r="I64" s="89"/>
      <c r="J64" s="13" t="s">
        <v>26</v>
      </c>
      <c r="K64" s="12">
        <f>VLOOKUP(J64,สรุปที่เข้าร่วม!B:D,3,0)</f>
        <v>2</v>
      </c>
      <c r="L64" s="13" t="s">
        <v>21</v>
      </c>
      <c r="M64" s="23">
        <f>VLOOKUP(F64,school!F:G,2,0)</f>
        <v>26</v>
      </c>
    </row>
    <row r="65" spans="1:13" s="45" customFormat="1" ht="39.950000000000003" customHeight="1" x14ac:dyDescent="0.6">
      <c r="A65" s="68">
        <f t="shared" si="1"/>
        <v>58</v>
      </c>
      <c r="B65" s="64" t="s">
        <v>229</v>
      </c>
      <c r="C65" s="69"/>
      <c r="D65" s="70" t="s">
        <v>37</v>
      </c>
      <c r="E65" s="55">
        <f>VLOOKUP(D65,สรุปที่เข้าร่วม!H:I,2,0)</f>
        <v>3</v>
      </c>
      <c r="F65" s="70" t="s">
        <v>1621</v>
      </c>
      <c r="G65" s="89"/>
      <c r="H65" s="72" t="s">
        <v>230</v>
      </c>
      <c r="I65" s="89"/>
      <c r="J65" s="13" t="s">
        <v>26</v>
      </c>
      <c r="K65" s="12">
        <f>VLOOKUP(J65,สรุปที่เข้าร่วม!B:D,3,0)</f>
        <v>2</v>
      </c>
      <c r="L65" s="13" t="s">
        <v>21</v>
      </c>
      <c r="M65" s="23">
        <f>VLOOKUP(F65,school!F:G,2,0)</f>
        <v>27</v>
      </c>
    </row>
    <row r="66" spans="1:13" s="45" customFormat="1" ht="39.950000000000003" customHeight="1" x14ac:dyDescent="0.6">
      <c r="A66" s="68">
        <f t="shared" si="1"/>
        <v>59</v>
      </c>
      <c r="B66" s="64" t="s">
        <v>302</v>
      </c>
      <c r="C66" s="71" t="s">
        <v>303</v>
      </c>
      <c r="D66" s="70" t="s">
        <v>37</v>
      </c>
      <c r="E66" s="55">
        <f>VLOOKUP(D66,สรุปที่เข้าร่วม!H:I,2,0)</f>
        <v>3</v>
      </c>
      <c r="F66" s="70" t="s">
        <v>1630</v>
      </c>
      <c r="G66" s="89"/>
      <c r="H66" s="73" t="s">
        <v>304</v>
      </c>
      <c r="I66" s="89"/>
      <c r="J66" s="13" t="s">
        <v>26</v>
      </c>
      <c r="K66" s="12">
        <f>VLOOKUP(J66,สรุปที่เข้าร่วม!B:D,3,0)</f>
        <v>2</v>
      </c>
      <c r="L66" s="13" t="s">
        <v>21</v>
      </c>
      <c r="M66" s="23">
        <f>VLOOKUP(F66,school!F:G,2,0)</f>
        <v>30</v>
      </c>
    </row>
    <row r="67" spans="1:13" s="45" customFormat="1" ht="39.950000000000003" customHeight="1" x14ac:dyDescent="0.6">
      <c r="A67" s="68">
        <f t="shared" si="1"/>
        <v>60</v>
      </c>
      <c r="B67" s="64" t="s">
        <v>64</v>
      </c>
      <c r="C67" s="69"/>
      <c r="D67" s="70" t="s">
        <v>37</v>
      </c>
      <c r="E67" s="55">
        <f>VLOOKUP(D67,สรุปที่เข้าร่วม!H:I,2,0)</f>
        <v>3</v>
      </c>
      <c r="F67" s="70" t="s">
        <v>1639</v>
      </c>
      <c r="G67" s="89"/>
      <c r="H67" s="73" t="s">
        <v>65</v>
      </c>
      <c r="I67" s="89"/>
      <c r="J67" s="13" t="s">
        <v>26</v>
      </c>
      <c r="K67" s="12">
        <f>VLOOKUP(J67,สรุปที่เข้าร่วม!B:D,3,0)</f>
        <v>2</v>
      </c>
      <c r="L67" s="13" t="s">
        <v>21</v>
      </c>
      <c r="M67" s="23">
        <f>VLOOKUP(F67,school!F:G,2,0)</f>
        <v>33</v>
      </c>
    </row>
    <row r="68" spans="1:13" s="45" customFormat="1" ht="39.950000000000003" customHeight="1" x14ac:dyDescent="0.6">
      <c r="A68" s="68">
        <f t="shared" si="1"/>
        <v>61</v>
      </c>
      <c r="B68" s="64" t="s">
        <v>212</v>
      </c>
      <c r="C68" s="71" t="s">
        <v>213</v>
      </c>
      <c r="D68" s="70" t="s">
        <v>37</v>
      </c>
      <c r="E68" s="55">
        <f>VLOOKUP(D68,สรุปที่เข้าร่วม!H:I,2,0)</f>
        <v>3</v>
      </c>
      <c r="F68" s="70" t="s">
        <v>1639</v>
      </c>
      <c r="G68" s="89"/>
      <c r="H68" s="73" t="s">
        <v>214</v>
      </c>
      <c r="I68" s="89"/>
      <c r="J68" s="13" t="s">
        <v>26</v>
      </c>
      <c r="K68" s="12">
        <f>VLOOKUP(J68,สรุปที่เข้าร่วม!B:D,3,0)</f>
        <v>2</v>
      </c>
      <c r="L68" s="13" t="s">
        <v>21</v>
      </c>
      <c r="M68" s="23">
        <f>VLOOKUP(F68,school!F:G,2,0)</f>
        <v>33</v>
      </c>
    </row>
    <row r="69" spans="1:13" s="45" customFormat="1" ht="39.950000000000003" customHeight="1" x14ac:dyDescent="0.6">
      <c r="A69" s="68">
        <f t="shared" si="1"/>
        <v>62</v>
      </c>
      <c r="B69" s="64" t="s">
        <v>1318</v>
      </c>
      <c r="C69" s="71" t="s">
        <v>1319</v>
      </c>
      <c r="D69" s="70" t="s">
        <v>37</v>
      </c>
      <c r="E69" s="55">
        <f>VLOOKUP(D69,สรุปที่เข้าร่วม!H:I,2,0)</f>
        <v>3</v>
      </c>
      <c r="F69" s="70" t="s">
        <v>1651</v>
      </c>
      <c r="G69" s="89"/>
      <c r="H69" s="73" t="s">
        <v>1320</v>
      </c>
      <c r="I69" s="89"/>
      <c r="J69" s="13" t="s">
        <v>26</v>
      </c>
      <c r="K69" s="12">
        <f>VLOOKUP(J69,สรุปที่เข้าร่วม!B:D,3,0)</f>
        <v>2</v>
      </c>
      <c r="L69" s="13" t="s">
        <v>21</v>
      </c>
      <c r="M69" s="23">
        <f>VLOOKUP(F69,school!F:G,2,0)</f>
        <v>37</v>
      </c>
    </row>
    <row r="70" spans="1:13" s="45" customFormat="1" ht="39.950000000000003" customHeight="1" x14ac:dyDescent="0.6">
      <c r="A70" s="68">
        <f t="shared" si="1"/>
        <v>63</v>
      </c>
      <c r="B70" s="64" t="s">
        <v>1813</v>
      </c>
      <c r="C70" s="71"/>
      <c r="D70" s="70" t="s">
        <v>37</v>
      </c>
      <c r="E70" s="55"/>
      <c r="F70" s="70" t="s">
        <v>1648</v>
      </c>
      <c r="G70" s="89"/>
      <c r="H70" s="73"/>
      <c r="I70" s="89"/>
      <c r="J70" s="13" t="s">
        <v>26</v>
      </c>
      <c r="K70" s="12">
        <f>VLOOKUP(J70,สรุปที่เข้าร่วม!B:D,3,0)</f>
        <v>2</v>
      </c>
      <c r="L70" s="13" t="s">
        <v>21</v>
      </c>
      <c r="M70" s="23">
        <f>VLOOKUP(F70,school!F:G,2,0)</f>
        <v>36</v>
      </c>
    </row>
    <row r="71" spans="1:13" s="45" customFormat="1" ht="39.950000000000003" customHeight="1" x14ac:dyDescent="0.6">
      <c r="A71" s="68">
        <f t="shared" si="1"/>
        <v>64</v>
      </c>
      <c r="B71" s="64" t="s">
        <v>1362</v>
      </c>
      <c r="C71" s="69"/>
      <c r="D71" s="70" t="s">
        <v>37</v>
      </c>
      <c r="E71" s="55">
        <f>VLOOKUP(D71,สรุปที่เข้าร่วม!H:I,2,0)</f>
        <v>3</v>
      </c>
      <c r="F71" s="70" t="s">
        <v>1669</v>
      </c>
      <c r="G71" s="89"/>
      <c r="H71" s="73" t="s">
        <v>1363</v>
      </c>
      <c r="I71" s="89"/>
      <c r="J71" s="13" t="s">
        <v>26</v>
      </c>
      <c r="K71" s="12">
        <f>VLOOKUP(J71,สรุปที่เข้าร่วม!B:D,3,0)</f>
        <v>2</v>
      </c>
      <c r="L71" s="13" t="s">
        <v>21</v>
      </c>
      <c r="M71" s="23">
        <f>VLOOKUP(F71,school!F:G,2,0)</f>
        <v>43</v>
      </c>
    </row>
    <row r="72" spans="1:13" s="45" customFormat="1" ht="39.950000000000003" customHeight="1" x14ac:dyDescent="0.6">
      <c r="A72" s="68">
        <f t="shared" si="1"/>
        <v>65</v>
      </c>
      <c r="B72" s="64" t="s">
        <v>1400</v>
      </c>
      <c r="C72" s="71" t="s">
        <v>1401</v>
      </c>
      <c r="D72" s="70" t="s">
        <v>37</v>
      </c>
      <c r="E72" s="55">
        <f>VLOOKUP(D72,สรุปที่เข้าร่วม!H:I,2,0)</f>
        <v>3</v>
      </c>
      <c r="F72" s="70" t="s">
        <v>1674</v>
      </c>
      <c r="G72" s="89"/>
      <c r="H72" s="73" t="s">
        <v>1402</v>
      </c>
      <c r="I72" s="89"/>
      <c r="J72" s="13" t="s">
        <v>26</v>
      </c>
      <c r="K72" s="12">
        <f>VLOOKUP(J72,สรุปที่เข้าร่วม!B:D,3,0)</f>
        <v>2</v>
      </c>
      <c r="L72" s="13" t="s">
        <v>21</v>
      </c>
      <c r="M72" s="23">
        <f>VLOOKUP(F72,school!F:G,2,0)</f>
        <v>45</v>
      </c>
    </row>
    <row r="73" spans="1:13" s="45" customFormat="1" ht="39.950000000000003" customHeight="1" x14ac:dyDescent="0.6">
      <c r="A73" s="68">
        <f t="shared" si="1"/>
        <v>66</v>
      </c>
      <c r="B73" s="64" t="s">
        <v>1488</v>
      </c>
      <c r="C73" s="69"/>
      <c r="D73" s="70" t="s">
        <v>37</v>
      </c>
      <c r="E73" s="55">
        <f>VLOOKUP(D73,สรุปที่เข้าร่วม!H:I,2,0)</f>
        <v>3</v>
      </c>
      <c r="F73" s="70" t="s">
        <v>1674</v>
      </c>
      <c r="G73" s="89"/>
      <c r="H73" s="73" t="s">
        <v>1489</v>
      </c>
      <c r="I73" s="89"/>
      <c r="J73" s="13" t="s">
        <v>26</v>
      </c>
      <c r="K73" s="12">
        <f>VLOOKUP(J73,สรุปที่เข้าร่วม!B:D,3,0)</f>
        <v>2</v>
      </c>
      <c r="L73" s="13" t="s">
        <v>21</v>
      </c>
      <c r="M73" s="23">
        <f>VLOOKUP(F73,school!F:G,2,0)</f>
        <v>45</v>
      </c>
    </row>
    <row r="74" spans="1:13" s="45" customFormat="1" ht="39.950000000000003" customHeight="1" x14ac:dyDescent="0.6">
      <c r="A74" s="68">
        <f t="shared" si="1"/>
        <v>67</v>
      </c>
      <c r="B74" s="64" t="s">
        <v>1084</v>
      </c>
      <c r="C74" s="69"/>
      <c r="D74" s="70" t="s">
        <v>37</v>
      </c>
      <c r="E74" s="55">
        <f>VLOOKUP(D74,สรุปที่เข้าร่วม!H:I,2,0)</f>
        <v>3</v>
      </c>
      <c r="F74" s="70" t="s">
        <v>1680</v>
      </c>
      <c r="G74" s="89"/>
      <c r="H74" s="73" t="s">
        <v>1085</v>
      </c>
      <c r="I74" s="89"/>
      <c r="J74" s="13" t="s">
        <v>26</v>
      </c>
      <c r="K74" s="12">
        <f>VLOOKUP(J74,สรุปที่เข้าร่วม!B:D,3,0)</f>
        <v>2</v>
      </c>
      <c r="L74" s="13" t="s">
        <v>21</v>
      </c>
      <c r="M74" s="23">
        <f>VLOOKUP(F74,school!F:G,2,0)</f>
        <v>47</v>
      </c>
    </row>
    <row r="75" spans="1:13" s="45" customFormat="1" ht="39.950000000000003" customHeight="1" x14ac:dyDescent="0.6">
      <c r="A75" s="68">
        <f t="shared" si="1"/>
        <v>68</v>
      </c>
      <c r="B75" s="64" t="s">
        <v>734</v>
      </c>
      <c r="C75" s="69"/>
      <c r="D75" s="70" t="s">
        <v>37</v>
      </c>
      <c r="E75" s="55">
        <f>VLOOKUP(D75,สรุปที่เข้าร่วม!H:I,2,0)</f>
        <v>3</v>
      </c>
      <c r="F75" s="70" t="s">
        <v>1682</v>
      </c>
      <c r="G75" s="89"/>
      <c r="H75" s="73" t="s">
        <v>735</v>
      </c>
      <c r="I75" s="89"/>
      <c r="J75" s="13" t="s">
        <v>26</v>
      </c>
      <c r="K75" s="12">
        <f>VLOOKUP(J75,สรุปที่เข้าร่วม!B:D,3,0)</f>
        <v>2</v>
      </c>
      <c r="L75" s="13" t="s">
        <v>21</v>
      </c>
      <c r="M75" s="23">
        <f>VLOOKUP(F75,school!F:G,2,0)</f>
        <v>48</v>
      </c>
    </row>
    <row r="76" spans="1:13" s="45" customFormat="1" ht="39.950000000000003" customHeight="1" x14ac:dyDescent="0.6">
      <c r="A76" s="68">
        <f t="shared" si="1"/>
        <v>69</v>
      </c>
      <c r="B76" s="64" t="s">
        <v>778</v>
      </c>
      <c r="C76" s="71" t="s">
        <v>35</v>
      </c>
      <c r="D76" s="70" t="s">
        <v>37</v>
      </c>
      <c r="E76" s="55">
        <f>VLOOKUP(D76,สรุปที่เข้าร่วม!H:I,2,0)</f>
        <v>3</v>
      </c>
      <c r="F76" s="70" t="s">
        <v>1693</v>
      </c>
      <c r="G76" s="89"/>
      <c r="H76" s="73" t="s">
        <v>779</v>
      </c>
      <c r="I76" s="89"/>
      <c r="J76" s="13" t="s">
        <v>26</v>
      </c>
      <c r="K76" s="12">
        <f>VLOOKUP(J76,สรุปที่เข้าร่วม!B:D,3,0)</f>
        <v>2</v>
      </c>
      <c r="L76" s="13" t="s">
        <v>21</v>
      </c>
      <c r="M76" s="23">
        <f>VLOOKUP(F76,school!F:G,2,0)</f>
        <v>52</v>
      </c>
    </row>
    <row r="77" spans="1:13" s="45" customFormat="1" ht="39.950000000000003" customHeight="1" x14ac:dyDescent="0.6">
      <c r="A77" s="68">
        <f t="shared" si="1"/>
        <v>70</v>
      </c>
      <c r="B77" s="64" t="s">
        <v>631</v>
      </c>
      <c r="C77" s="69"/>
      <c r="D77" s="70" t="s">
        <v>37</v>
      </c>
      <c r="E77" s="55">
        <f>VLOOKUP(D77,สรุปที่เข้าร่วม!H:I,2,0)</f>
        <v>3</v>
      </c>
      <c r="F77" s="70" t="s">
        <v>1696</v>
      </c>
      <c r="G77" s="89"/>
      <c r="H77" s="73" t="s">
        <v>632</v>
      </c>
      <c r="I77" s="89"/>
      <c r="J77" s="13" t="s">
        <v>26</v>
      </c>
      <c r="K77" s="12">
        <f>VLOOKUP(J77,สรุปที่เข้าร่วม!B:D,3,0)</f>
        <v>2</v>
      </c>
      <c r="L77" s="13" t="s">
        <v>21</v>
      </c>
      <c r="M77" s="23">
        <f>VLOOKUP(F77,school!F:G,2,0)</f>
        <v>53</v>
      </c>
    </row>
    <row r="78" spans="1:13" s="45" customFormat="1" ht="39.950000000000003" customHeight="1" x14ac:dyDescent="0.6">
      <c r="A78" s="68">
        <f t="shared" si="1"/>
        <v>71</v>
      </c>
      <c r="B78" s="64" t="s">
        <v>635</v>
      </c>
      <c r="C78" s="71" t="s">
        <v>636</v>
      </c>
      <c r="D78" s="70" t="s">
        <v>37</v>
      </c>
      <c r="E78" s="55">
        <f>VLOOKUP(D78,สรุปที่เข้าร่วม!H:I,2,0)</f>
        <v>3</v>
      </c>
      <c r="F78" s="70" t="s">
        <v>1702</v>
      </c>
      <c r="G78" s="89"/>
      <c r="H78" s="73" t="s">
        <v>637</v>
      </c>
      <c r="I78" s="89"/>
      <c r="J78" s="13" t="s">
        <v>26</v>
      </c>
      <c r="K78" s="12">
        <f>VLOOKUP(J78,สรุปที่เข้าร่วม!B:D,3,0)</f>
        <v>2</v>
      </c>
      <c r="L78" s="13" t="s">
        <v>21</v>
      </c>
      <c r="M78" s="23">
        <f>VLOOKUP(F78,school!F:G,2,0)</f>
        <v>55</v>
      </c>
    </row>
    <row r="79" spans="1:13" s="45" customFormat="1" ht="39.950000000000003" customHeight="1" x14ac:dyDescent="0.6">
      <c r="A79" s="68">
        <f t="shared" si="1"/>
        <v>72</v>
      </c>
      <c r="B79" s="64" t="s">
        <v>445</v>
      </c>
      <c r="C79" s="71" t="s">
        <v>446</v>
      </c>
      <c r="D79" s="70" t="s">
        <v>37</v>
      </c>
      <c r="E79" s="55">
        <f>VLOOKUP(D79,สรุปที่เข้าร่วม!H:I,2,0)</f>
        <v>3</v>
      </c>
      <c r="F79" s="70" t="s">
        <v>1711</v>
      </c>
      <c r="G79" s="89"/>
      <c r="H79" s="72">
        <v>623241919</v>
      </c>
      <c r="I79" s="89"/>
      <c r="J79" s="13" t="s">
        <v>26</v>
      </c>
      <c r="K79" s="12">
        <f>VLOOKUP(J79,สรุปที่เข้าร่วม!B:D,3,0)</f>
        <v>2</v>
      </c>
      <c r="L79" s="13" t="s">
        <v>21</v>
      </c>
      <c r="M79" s="23">
        <f>VLOOKUP(F79,school!F:G,2,0)</f>
        <v>58</v>
      </c>
    </row>
    <row r="80" spans="1:13" s="45" customFormat="1" ht="39.950000000000003" customHeight="1" x14ac:dyDescent="0.6">
      <c r="A80" s="68">
        <f t="shared" si="1"/>
        <v>73</v>
      </c>
      <c r="B80" s="64" t="s">
        <v>448</v>
      </c>
      <c r="C80" s="69"/>
      <c r="D80" s="70" t="s">
        <v>37</v>
      </c>
      <c r="E80" s="55">
        <f>VLOOKUP(D80,สรุปที่เข้าร่วม!H:I,2,0)</f>
        <v>3</v>
      </c>
      <c r="F80" s="70" t="s">
        <v>1711</v>
      </c>
      <c r="G80" s="89"/>
      <c r="H80" s="73" t="s">
        <v>449</v>
      </c>
      <c r="I80" s="89"/>
      <c r="J80" s="13" t="s">
        <v>26</v>
      </c>
      <c r="K80" s="12">
        <f>VLOOKUP(J80,สรุปที่เข้าร่วม!B:D,3,0)</f>
        <v>2</v>
      </c>
      <c r="L80" s="13" t="s">
        <v>21</v>
      </c>
      <c r="M80" s="23">
        <f>VLOOKUP(F80,school!F:G,2,0)</f>
        <v>58</v>
      </c>
    </row>
    <row r="81" spans="1:13" s="45" customFormat="1" ht="39.950000000000003" customHeight="1" x14ac:dyDescent="0.6">
      <c r="A81" s="68">
        <f t="shared" si="1"/>
        <v>74</v>
      </c>
      <c r="B81" s="64" t="s">
        <v>308</v>
      </c>
      <c r="C81" s="69"/>
      <c r="D81" s="70" t="s">
        <v>37</v>
      </c>
      <c r="E81" s="55">
        <f>VLOOKUP(D81,สรุปที่เข้าร่วม!H:I,2,0)</f>
        <v>3</v>
      </c>
      <c r="F81" s="70" t="s">
        <v>1714</v>
      </c>
      <c r="G81" s="89"/>
      <c r="H81" s="73" t="s">
        <v>309</v>
      </c>
      <c r="I81" s="89"/>
      <c r="J81" s="13" t="s">
        <v>26</v>
      </c>
      <c r="K81" s="12">
        <f>VLOOKUP(J81,สรุปที่เข้าร่วม!B:D,3,0)</f>
        <v>2</v>
      </c>
      <c r="L81" s="13" t="s">
        <v>21</v>
      </c>
      <c r="M81" s="23">
        <f>VLOOKUP(F81,school!F:G,2,0)</f>
        <v>59</v>
      </c>
    </row>
    <row r="82" spans="1:13" s="45" customFormat="1" ht="39.950000000000003" customHeight="1" x14ac:dyDescent="0.6">
      <c r="A82" s="68">
        <f t="shared" si="1"/>
        <v>75</v>
      </c>
      <c r="B82" s="64" t="s">
        <v>606</v>
      </c>
      <c r="C82" s="71" t="s">
        <v>35</v>
      </c>
      <c r="D82" s="70" t="s">
        <v>37</v>
      </c>
      <c r="E82" s="55">
        <f>VLOOKUP(D82,สรุปที่เข้าร่วม!H:I,2,0)</f>
        <v>3</v>
      </c>
      <c r="F82" s="70" t="s">
        <v>1725</v>
      </c>
      <c r="G82" s="89"/>
      <c r="H82" s="73" t="s">
        <v>607</v>
      </c>
      <c r="I82" s="89"/>
      <c r="J82" s="13" t="s">
        <v>26</v>
      </c>
      <c r="K82" s="12">
        <f>VLOOKUP(J82,สรุปที่เข้าร่วม!B:D,3,0)</f>
        <v>2</v>
      </c>
      <c r="L82" s="13" t="s">
        <v>21</v>
      </c>
      <c r="M82" s="23">
        <f>VLOOKUP(F82,school!F:G,2,0)</f>
        <v>63</v>
      </c>
    </row>
    <row r="83" spans="1:13" s="45" customFormat="1" ht="39.950000000000003" customHeight="1" x14ac:dyDescent="0.6">
      <c r="A83" s="68">
        <f t="shared" si="1"/>
        <v>76</v>
      </c>
      <c r="B83" s="64" t="s">
        <v>907</v>
      </c>
      <c r="C83" s="69"/>
      <c r="D83" s="70" t="s">
        <v>37</v>
      </c>
      <c r="E83" s="55">
        <f>VLOOKUP(D83,สรุปที่เข้าร่วม!H:I,2,0)</f>
        <v>3</v>
      </c>
      <c r="F83" s="70" t="s">
        <v>1728</v>
      </c>
      <c r="G83" s="89"/>
      <c r="H83" s="73" t="s">
        <v>908</v>
      </c>
      <c r="I83" s="89"/>
      <c r="J83" s="13" t="s">
        <v>26</v>
      </c>
      <c r="K83" s="12">
        <f>VLOOKUP(J83,สรุปที่เข้าร่วม!B:D,3,0)</f>
        <v>2</v>
      </c>
      <c r="L83" s="13" t="s">
        <v>21</v>
      </c>
      <c r="M83" s="23">
        <f>VLOOKUP(F83,school!F:G,2,0)</f>
        <v>64</v>
      </c>
    </row>
    <row r="84" spans="1:13" s="45" customFormat="1" ht="39.950000000000003" customHeight="1" x14ac:dyDescent="0.6">
      <c r="A84" s="68">
        <f t="shared" si="1"/>
        <v>77</v>
      </c>
      <c r="B84" s="64" t="s">
        <v>922</v>
      </c>
      <c r="C84" s="69"/>
      <c r="D84" s="70" t="s">
        <v>37</v>
      </c>
      <c r="E84" s="55">
        <f>VLOOKUP(D84,สรุปที่เข้าร่วม!H:I,2,0)</f>
        <v>3</v>
      </c>
      <c r="F84" s="70" t="s">
        <v>1728</v>
      </c>
      <c r="G84" s="89"/>
      <c r="H84" s="73" t="s">
        <v>923</v>
      </c>
      <c r="I84" s="89"/>
      <c r="J84" s="13" t="s">
        <v>26</v>
      </c>
      <c r="K84" s="12">
        <f>VLOOKUP(J84,สรุปที่เข้าร่วม!B:D,3,0)</f>
        <v>2</v>
      </c>
      <c r="L84" s="13" t="s">
        <v>21</v>
      </c>
      <c r="M84" s="23">
        <f>VLOOKUP(F84,school!F:G,2,0)</f>
        <v>64</v>
      </c>
    </row>
    <row r="85" spans="1:13" s="101" customFormat="1" ht="30" x14ac:dyDescent="0.65">
      <c r="A85" s="95"/>
      <c r="B85" s="104" t="s">
        <v>61</v>
      </c>
      <c r="C85" s="66"/>
      <c r="D85" s="96"/>
      <c r="E85" s="55"/>
      <c r="F85" s="106" t="s">
        <v>1811</v>
      </c>
      <c r="G85" s="107">
        <f>COUNTIF(J:J,B85)</f>
        <v>40</v>
      </c>
      <c r="H85" s="108" t="s">
        <v>1862</v>
      </c>
      <c r="I85" s="97"/>
      <c r="J85" s="98"/>
      <c r="K85" s="99"/>
      <c r="L85" s="98"/>
      <c r="M85" s="100"/>
    </row>
    <row r="86" spans="1:13" s="45" customFormat="1" ht="39.950000000000003" customHeight="1" x14ac:dyDescent="0.6">
      <c r="A86" s="68">
        <f>A84+1</f>
        <v>78</v>
      </c>
      <c r="B86" s="64" t="s">
        <v>1746</v>
      </c>
      <c r="C86" s="71" t="s">
        <v>35</v>
      </c>
      <c r="D86" s="70" t="s">
        <v>24</v>
      </c>
      <c r="E86" s="55">
        <f>VLOOKUP(D86,สรุปที่เข้าร่วม!H:I,2,0)</f>
        <v>2</v>
      </c>
      <c r="F86" s="70" t="s">
        <v>1557</v>
      </c>
      <c r="G86" s="89"/>
      <c r="H86" s="73" t="s">
        <v>877</v>
      </c>
      <c r="I86" s="89"/>
      <c r="J86" s="13" t="s">
        <v>61</v>
      </c>
      <c r="K86" s="12">
        <f>VLOOKUP(J86,สรุปที่เข้าร่วม!B:D,3,0)</f>
        <v>3</v>
      </c>
      <c r="L86" s="13" t="s">
        <v>21</v>
      </c>
      <c r="M86" s="23">
        <f>VLOOKUP(F86,school!F:G,2,0)</f>
        <v>5</v>
      </c>
    </row>
    <row r="87" spans="1:13" s="45" customFormat="1" ht="39.950000000000003" customHeight="1" x14ac:dyDescent="0.6">
      <c r="A87" s="68">
        <f>A86+1</f>
        <v>79</v>
      </c>
      <c r="B87" s="64" t="s">
        <v>252</v>
      </c>
      <c r="C87" s="69"/>
      <c r="D87" s="70" t="s">
        <v>24</v>
      </c>
      <c r="E87" s="55">
        <f>VLOOKUP(D87,สรุปที่เข้าร่วม!H:I,2,0)</f>
        <v>2</v>
      </c>
      <c r="F87" s="70" t="s">
        <v>1615</v>
      </c>
      <c r="G87" s="89"/>
      <c r="H87" s="73" t="s">
        <v>253</v>
      </c>
      <c r="I87" s="89"/>
      <c r="J87" s="13" t="s">
        <v>61</v>
      </c>
      <c r="K87" s="12">
        <f>VLOOKUP(J87,สรุปที่เข้าร่วม!B:D,3,0)</f>
        <v>3</v>
      </c>
      <c r="L87" s="13" t="s">
        <v>21</v>
      </c>
      <c r="M87" s="23">
        <f>VLOOKUP(F87,school!F:G,2,0)</f>
        <v>25</v>
      </c>
    </row>
    <row r="88" spans="1:13" s="45" customFormat="1" ht="39.950000000000003" customHeight="1" x14ac:dyDescent="0.6">
      <c r="A88" s="68">
        <f t="shared" ref="A88:A125" si="2">A87+1</f>
        <v>80</v>
      </c>
      <c r="B88" s="64" t="s">
        <v>110</v>
      </c>
      <c r="C88" s="69"/>
      <c r="D88" s="70" t="s">
        <v>24</v>
      </c>
      <c r="E88" s="55">
        <f>VLOOKUP(D88,สรุปที่เข้าร่วม!H:I,2,0)</f>
        <v>2</v>
      </c>
      <c r="F88" s="70" t="s">
        <v>1624</v>
      </c>
      <c r="G88" s="89"/>
      <c r="H88" s="73" t="s">
        <v>111</v>
      </c>
      <c r="I88" s="89"/>
      <c r="J88" s="13" t="s">
        <v>61</v>
      </c>
      <c r="K88" s="12">
        <f>VLOOKUP(J88,สรุปที่เข้าร่วม!B:D,3,0)</f>
        <v>3</v>
      </c>
      <c r="L88" s="13" t="s">
        <v>21</v>
      </c>
      <c r="M88" s="23">
        <f>VLOOKUP(F88,school!F:G,2,0)</f>
        <v>28</v>
      </c>
    </row>
    <row r="89" spans="1:13" s="45" customFormat="1" ht="39.950000000000003" customHeight="1" x14ac:dyDescent="0.6">
      <c r="A89" s="68">
        <f t="shared" si="2"/>
        <v>81</v>
      </c>
      <c r="B89" s="64" t="s">
        <v>1745</v>
      </c>
      <c r="C89" s="69"/>
      <c r="D89" s="70" t="s">
        <v>24</v>
      </c>
      <c r="E89" s="55">
        <f>VLOOKUP(D89,สรุปที่เข้าร่วม!H:I,2,0)</f>
        <v>2</v>
      </c>
      <c r="F89" s="70" t="s">
        <v>1671</v>
      </c>
      <c r="G89" s="89"/>
      <c r="H89" s="73" t="s">
        <v>759</v>
      </c>
      <c r="I89" s="89"/>
      <c r="J89" s="13" t="s">
        <v>61</v>
      </c>
      <c r="K89" s="12">
        <f>VLOOKUP(J89,สรุปที่เข้าร่วม!B:D,3,0)</f>
        <v>3</v>
      </c>
      <c r="L89" s="13" t="s">
        <v>21</v>
      </c>
      <c r="M89" s="23">
        <f>VLOOKUP(F89,school!F:G,2,0)</f>
        <v>44</v>
      </c>
    </row>
    <row r="90" spans="1:13" s="45" customFormat="1" ht="39.950000000000003" customHeight="1" x14ac:dyDescent="0.6">
      <c r="A90" s="68">
        <f t="shared" si="2"/>
        <v>82</v>
      </c>
      <c r="B90" s="64" t="s">
        <v>1458</v>
      </c>
      <c r="C90" s="69"/>
      <c r="D90" s="70" t="s">
        <v>24</v>
      </c>
      <c r="E90" s="55">
        <f>VLOOKUP(D90,สรุปที่เข้าร่วม!H:I,2,0)</f>
        <v>2</v>
      </c>
      <c r="F90" s="70" t="s">
        <v>1674</v>
      </c>
      <c r="G90" s="89"/>
      <c r="H90" s="72" t="s">
        <v>1539</v>
      </c>
      <c r="I90" s="89"/>
      <c r="J90" s="13" t="s">
        <v>61</v>
      </c>
      <c r="K90" s="12">
        <f>VLOOKUP(J90,สรุปที่เข้าร่วม!B:D,3,0)</f>
        <v>3</v>
      </c>
      <c r="L90" s="13" t="s">
        <v>21</v>
      </c>
      <c r="M90" s="23">
        <f>VLOOKUP(F90,school!F:G,2,0)</f>
        <v>45</v>
      </c>
    </row>
    <row r="91" spans="1:13" s="45" customFormat="1" ht="39.950000000000003" customHeight="1" x14ac:dyDescent="0.6">
      <c r="A91" s="68">
        <f t="shared" si="2"/>
        <v>83</v>
      </c>
      <c r="B91" s="64" t="s">
        <v>515</v>
      </c>
      <c r="C91" s="69"/>
      <c r="D91" s="70" t="s">
        <v>24</v>
      </c>
      <c r="E91" s="55">
        <f>VLOOKUP(D91,สรุปที่เข้าร่วม!H:I,2,0)</f>
        <v>2</v>
      </c>
      <c r="F91" s="70" t="s">
        <v>1677</v>
      </c>
      <c r="G91" s="89"/>
      <c r="H91" s="73" t="s">
        <v>516</v>
      </c>
      <c r="I91" s="89"/>
      <c r="J91" s="13" t="s">
        <v>61</v>
      </c>
      <c r="K91" s="12">
        <f>VLOOKUP(J91,สรุปที่เข้าร่วม!B:D,3,0)</f>
        <v>3</v>
      </c>
      <c r="L91" s="13" t="s">
        <v>21</v>
      </c>
      <c r="M91" s="23">
        <f>VLOOKUP(F91,school!F:G,2,0)</f>
        <v>46</v>
      </c>
    </row>
    <row r="92" spans="1:13" s="45" customFormat="1" ht="39.950000000000003" customHeight="1" x14ac:dyDescent="0.6">
      <c r="A92" s="68">
        <f t="shared" si="2"/>
        <v>84</v>
      </c>
      <c r="B92" s="64" t="s">
        <v>1747</v>
      </c>
      <c r="C92" s="69"/>
      <c r="D92" s="70" t="s">
        <v>24</v>
      </c>
      <c r="E92" s="55">
        <f>VLOOKUP(D92,สรุปที่เข้าร่วม!H:I,2,0)</f>
        <v>2</v>
      </c>
      <c r="F92" s="70" t="s">
        <v>1725</v>
      </c>
      <c r="G92" s="89"/>
      <c r="H92" s="73" t="s">
        <v>1150</v>
      </c>
      <c r="I92" s="89"/>
      <c r="J92" s="13" t="s">
        <v>61</v>
      </c>
      <c r="K92" s="12">
        <f>VLOOKUP(J92,สรุปที่เข้าร่วม!B:D,3,0)</f>
        <v>3</v>
      </c>
      <c r="L92" s="13" t="s">
        <v>21</v>
      </c>
      <c r="M92" s="23">
        <f>VLOOKUP(F92,school!F:G,2,0)</f>
        <v>63</v>
      </c>
    </row>
    <row r="93" spans="1:13" s="45" customFormat="1" ht="39.950000000000003" customHeight="1" x14ac:dyDescent="0.6">
      <c r="A93" s="68">
        <f t="shared" si="2"/>
        <v>85</v>
      </c>
      <c r="B93" s="64" t="s">
        <v>849</v>
      </c>
      <c r="C93" s="69"/>
      <c r="D93" s="70" t="s">
        <v>37</v>
      </c>
      <c r="E93" s="55">
        <f>VLOOKUP(D93,สรุปที่เข้าร่วม!H:I,2,0)</f>
        <v>3</v>
      </c>
      <c r="F93" s="70" t="s">
        <v>1545</v>
      </c>
      <c r="G93" s="89"/>
      <c r="H93" s="73" t="s">
        <v>850</v>
      </c>
      <c r="I93" s="89"/>
      <c r="J93" s="13" t="s">
        <v>61</v>
      </c>
      <c r="K93" s="12">
        <f>VLOOKUP(J93,สรุปที่เข้าร่วม!B:D,3,0)</f>
        <v>3</v>
      </c>
      <c r="L93" s="13" t="s">
        <v>21</v>
      </c>
      <c r="M93" s="23">
        <f>VLOOKUP(F93,school!F:G,2,0)</f>
        <v>1</v>
      </c>
    </row>
    <row r="94" spans="1:13" s="45" customFormat="1" ht="39.950000000000003" customHeight="1" x14ac:dyDescent="0.6">
      <c r="A94" s="68">
        <f t="shared" si="2"/>
        <v>86</v>
      </c>
      <c r="B94" s="64" t="s">
        <v>372</v>
      </c>
      <c r="C94" s="69"/>
      <c r="D94" s="70" t="s">
        <v>37</v>
      </c>
      <c r="E94" s="55">
        <f>VLOOKUP(D94,สรุปที่เข้าร่วม!H:I,2,0)</f>
        <v>3</v>
      </c>
      <c r="F94" s="70" t="s">
        <v>1548</v>
      </c>
      <c r="G94" s="89"/>
      <c r="H94" s="73" t="s">
        <v>373</v>
      </c>
      <c r="I94" s="89"/>
      <c r="J94" s="13" t="s">
        <v>61</v>
      </c>
      <c r="K94" s="12">
        <f>VLOOKUP(J94,สรุปที่เข้าร่วม!B:D,3,0)</f>
        <v>3</v>
      </c>
      <c r="L94" s="13" t="s">
        <v>21</v>
      </c>
      <c r="M94" s="23">
        <f>VLOOKUP(F94,school!F:G,2,0)</f>
        <v>2</v>
      </c>
    </row>
    <row r="95" spans="1:13" s="45" customFormat="1" ht="39.950000000000003" customHeight="1" x14ac:dyDescent="0.6">
      <c r="A95" s="68">
        <f t="shared" si="2"/>
        <v>87</v>
      </c>
      <c r="B95" s="64" t="s">
        <v>374</v>
      </c>
      <c r="C95" s="69"/>
      <c r="D95" s="70" t="s">
        <v>37</v>
      </c>
      <c r="E95" s="55">
        <f>VLOOKUP(D95,สรุปที่เข้าร่วม!H:I,2,0)</f>
        <v>3</v>
      </c>
      <c r="F95" s="70" t="s">
        <v>1548</v>
      </c>
      <c r="G95" s="89"/>
      <c r="H95" s="73" t="s">
        <v>375</v>
      </c>
      <c r="I95" s="89"/>
      <c r="J95" s="13" t="s">
        <v>61</v>
      </c>
      <c r="K95" s="12">
        <f>VLOOKUP(J95,สรุปที่เข้าร่วม!B:D,3,0)</f>
        <v>3</v>
      </c>
      <c r="L95" s="13" t="s">
        <v>21</v>
      </c>
      <c r="M95" s="23">
        <f>VLOOKUP(F95,school!F:G,2,0)</f>
        <v>2</v>
      </c>
    </row>
    <row r="96" spans="1:13" s="45" customFormat="1" ht="39.950000000000003" customHeight="1" x14ac:dyDescent="0.6">
      <c r="A96" s="68">
        <f t="shared" si="2"/>
        <v>88</v>
      </c>
      <c r="B96" s="64" t="s">
        <v>376</v>
      </c>
      <c r="C96" s="69"/>
      <c r="D96" s="70" t="s">
        <v>37</v>
      </c>
      <c r="E96" s="55">
        <f>VLOOKUP(D96,สรุปที่เข้าร่วม!H:I,2,0)</f>
        <v>3</v>
      </c>
      <c r="F96" s="70" t="s">
        <v>1548</v>
      </c>
      <c r="G96" s="89"/>
      <c r="H96" s="73" t="s">
        <v>377</v>
      </c>
      <c r="I96" s="89"/>
      <c r="J96" s="13" t="s">
        <v>61</v>
      </c>
      <c r="K96" s="12">
        <f>VLOOKUP(J96,สรุปที่เข้าร่วม!B:D,3,0)</f>
        <v>3</v>
      </c>
      <c r="L96" s="13" t="s">
        <v>21</v>
      </c>
      <c r="M96" s="23">
        <f>VLOOKUP(F96,school!F:G,2,0)</f>
        <v>2</v>
      </c>
    </row>
    <row r="97" spans="1:13" s="45" customFormat="1" ht="39.950000000000003" customHeight="1" x14ac:dyDescent="0.6">
      <c r="A97" s="68">
        <f t="shared" si="2"/>
        <v>89</v>
      </c>
      <c r="B97" s="64" t="s">
        <v>378</v>
      </c>
      <c r="C97" s="69"/>
      <c r="D97" s="70" t="s">
        <v>37</v>
      </c>
      <c r="E97" s="55">
        <f>VLOOKUP(D97,สรุปที่เข้าร่วม!H:I,2,0)</f>
        <v>3</v>
      </c>
      <c r="F97" s="70" t="s">
        <v>1548</v>
      </c>
      <c r="G97" s="89"/>
      <c r="H97" s="73" t="s">
        <v>379</v>
      </c>
      <c r="I97" s="89"/>
      <c r="J97" s="13" t="s">
        <v>61</v>
      </c>
      <c r="K97" s="12">
        <f>VLOOKUP(J97,สรุปที่เข้าร่วม!B:D,3,0)</f>
        <v>3</v>
      </c>
      <c r="L97" s="13" t="s">
        <v>21</v>
      </c>
      <c r="M97" s="23">
        <f>VLOOKUP(F97,school!F:G,2,0)</f>
        <v>2</v>
      </c>
    </row>
    <row r="98" spans="1:13" s="45" customFormat="1" ht="39.950000000000003" customHeight="1" x14ac:dyDescent="0.6">
      <c r="A98" s="68">
        <f t="shared" si="2"/>
        <v>90</v>
      </c>
      <c r="B98" s="64" t="s">
        <v>380</v>
      </c>
      <c r="C98" s="69"/>
      <c r="D98" s="70" t="s">
        <v>37</v>
      </c>
      <c r="E98" s="55">
        <f>VLOOKUP(D98,สรุปที่เข้าร่วม!H:I,2,0)</f>
        <v>3</v>
      </c>
      <c r="F98" s="70" t="s">
        <v>1548</v>
      </c>
      <c r="G98" s="89"/>
      <c r="H98" s="73" t="s">
        <v>381</v>
      </c>
      <c r="I98" s="89"/>
      <c r="J98" s="13" t="s">
        <v>61</v>
      </c>
      <c r="K98" s="12">
        <f>VLOOKUP(J98,สรุปที่เข้าร่วม!B:D,3,0)</f>
        <v>3</v>
      </c>
      <c r="L98" s="13" t="s">
        <v>21</v>
      </c>
      <c r="M98" s="23">
        <f>VLOOKUP(F98,school!F:G,2,0)</f>
        <v>2</v>
      </c>
    </row>
    <row r="99" spans="1:13" s="45" customFormat="1" ht="39.950000000000003" customHeight="1" x14ac:dyDescent="0.6">
      <c r="A99" s="68">
        <f t="shared" si="2"/>
        <v>91</v>
      </c>
      <c r="B99" s="64" t="s">
        <v>577</v>
      </c>
      <c r="C99" s="69"/>
      <c r="D99" s="70" t="s">
        <v>37</v>
      </c>
      <c r="E99" s="55">
        <f>VLOOKUP(D99,สรุปที่เข้าร่วม!H:I,2,0)</f>
        <v>3</v>
      </c>
      <c r="F99" s="70" t="s">
        <v>1554</v>
      </c>
      <c r="G99" s="89"/>
      <c r="H99" s="73" t="s">
        <v>578</v>
      </c>
      <c r="I99" s="89"/>
      <c r="J99" s="13" t="s">
        <v>61</v>
      </c>
      <c r="K99" s="12">
        <f>VLOOKUP(J99,สรุปที่เข้าร่วม!B:D,3,0)</f>
        <v>3</v>
      </c>
      <c r="L99" s="13" t="s">
        <v>21</v>
      </c>
      <c r="M99" s="23">
        <f>VLOOKUP(F99,school!F:G,2,0)</f>
        <v>4</v>
      </c>
    </row>
    <row r="100" spans="1:13" s="45" customFormat="1" ht="39.950000000000003" customHeight="1" x14ac:dyDescent="0.6">
      <c r="A100" s="68">
        <f t="shared" si="2"/>
        <v>92</v>
      </c>
      <c r="B100" s="64" t="s">
        <v>579</v>
      </c>
      <c r="C100" s="69"/>
      <c r="D100" s="70" t="s">
        <v>37</v>
      </c>
      <c r="E100" s="55">
        <f>VLOOKUP(D100,สรุปที่เข้าร่วม!H:I,2,0)</f>
        <v>3</v>
      </c>
      <c r="F100" s="70" t="s">
        <v>1554</v>
      </c>
      <c r="G100" s="89"/>
      <c r="H100" s="73">
        <v>878999898</v>
      </c>
      <c r="I100" s="89"/>
      <c r="J100" s="13" t="s">
        <v>61</v>
      </c>
      <c r="K100" s="12">
        <f>VLOOKUP(J100,สรุปที่เข้าร่วม!B:D,3,0)</f>
        <v>3</v>
      </c>
      <c r="L100" s="13" t="s">
        <v>21</v>
      </c>
      <c r="M100" s="23">
        <f>VLOOKUP(F100,school!F:G,2,0)</f>
        <v>4</v>
      </c>
    </row>
    <row r="101" spans="1:13" s="45" customFormat="1" ht="39.950000000000003" customHeight="1" x14ac:dyDescent="0.6">
      <c r="A101" s="68">
        <f t="shared" si="2"/>
        <v>93</v>
      </c>
      <c r="B101" s="64" t="s">
        <v>581</v>
      </c>
      <c r="C101" s="69"/>
      <c r="D101" s="70" t="s">
        <v>37</v>
      </c>
      <c r="E101" s="55">
        <f>VLOOKUP(D101,สรุปที่เข้าร่วม!H:I,2,0)</f>
        <v>3</v>
      </c>
      <c r="F101" s="70" t="s">
        <v>1554</v>
      </c>
      <c r="G101" s="89"/>
      <c r="H101" s="73" t="s">
        <v>582</v>
      </c>
      <c r="I101" s="89"/>
      <c r="J101" s="13" t="s">
        <v>61</v>
      </c>
      <c r="K101" s="12">
        <f>VLOOKUP(J101,สรุปที่เข้าร่วม!B:D,3,0)</f>
        <v>3</v>
      </c>
      <c r="L101" s="13" t="s">
        <v>21</v>
      </c>
      <c r="M101" s="23">
        <f>VLOOKUP(F101,school!F:G,2,0)</f>
        <v>4</v>
      </c>
    </row>
    <row r="102" spans="1:13" s="45" customFormat="1" ht="39.950000000000003" customHeight="1" x14ac:dyDescent="0.6">
      <c r="A102" s="68">
        <f t="shared" si="2"/>
        <v>94</v>
      </c>
      <c r="B102" s="64" t="s">
        <v>1748</v>
      </c>
      <c r="C102" s="69"/>
      <c r="D102" s="70" t="s">
        <v>37</v>
      </c>
      <c r="E102" s="55">
        <f>VLOOKUP(D102,สรุปที่เข้าร่วม!H:I,2,0)</f>
        <v>3</v>
      </c>
      <c r="F102" s="70" t="s">
        <v>1557</v>
      </c>
      <c r="G102" s="89"/>
      <c r="H102" s="73" t="s">
        <v>552</v>
      </c>
      <c r="I102" s="89"/>
      <c r="J102" s="13" t="s">
        <v>61</v>
      </c>
      <c r="K102" s="12">
        <f>VLOOKUP(J102,สรุปที่เข้าร่วม!B:D,3,0)</f>
        <v>3</v>
      </c>
      <c r="L102" s="13" t="s">
        <v>21</v>
      </c>
      <c r="M102" s="23">
        <f>VLOOKUP(F102,school!F:G,2,0)</f>
        <v>5</v>
      </c>
    </row>
    <row r="103" spans="1:13" s="45" customFormat="1" ht="39.950000000000003" customHeight="1" x14ac:dyDescent="0.6">
      <c r="A103" s="68">
        <f t="shared" si="2"/>
        <v>95</v>
      </c>
      <c r="B103" s="64" t="s">
        <v>1195</v>
      </c>
      <c r="C103" s="69"/>
      <c r="D103" s="70" t="s">
        <v>37</v>
      </c>
      <c r="E103" s="55">
        <f>VLOOKUP(D103,สรุปที่เข้าร่วม!H:I,2,0)</f>
        <v>3</v>
      </c>
      <c r="F103" s="70" t="s">
        <v>1576</v>
      </c>
      <c r="G103" s="89"/>
      <c r="H103" s="73" t="s">
        <v>1196</v>
      </c>
      <c r="I103" s="89"/>
      <c r="J103" s="13" t="s">
        <v>61</v>
      </c>
      <c r="K103" s="12">
        <f>VLOOKUP(J103,สรุปที่เข้าร่วม!B:D,3,0)</f>
        <v>3</v>
      </c>
      <c r="L103" s="13" t="s">
        <v>21</v>
      </c>
      <c r="M103" s="23">
        <f>VLOOKUP(F103,school!F:G,2,0)</f>
        <v>12</v>
      </c>
    </row>
    <row r="104" spans="1:13" s="45" customFormat="1" ht="39.950000000000003" customHeight="1" x14ac:dyDescent="0.6">
      <c r="A104" s="68">
        <f t="shared" si="2"/>
        <v>96</v>
      </c>
      <c r="B104" s="64" t="s">
        <v>1135</v>
      </c>
      <c r="C104" s="71" t="s">
        <v>35</v>
      </c>
      <c r="D104" s="70" t="s">
        <v>37</v>
      </c>
      <c r="E104" s="55">
        <f>VLOOKUP(D104,สรุปที่เข้าร่วม!H:I,2,0)</f>
        <v>3</v>
      </c>
      <c r="F104" s="70" t="s">
        <v>1585</v>
      </c>
      <c r="G104" s="89"/>
      <c r="H104" s="73" t="s">
        <v>1136</v>
      </c>
      <c r="I104" s="89"/>
      <c r="J104" s="13" t="s">
        <v>61</v>
      </c>
      <c r="K104" s="12">
        <f>VLOOKUP(J104,สรุปที่เข้าร่วม!B:D,3,0)</f>
        <v>3</v>
      </c>
      <c r="L104" s="13" t="s">
        <v>21</v>
      </c>
      <c r="M104" s="23">
        <f>VLOOKUP(F104,school!F:G,2,0)</f>
        <v>15</v>
      </c>
    </row>
    <row r="105" spans="1:13" s="45" customFormat="1" ht="39.950000000000003" customHeight="1" x14ac:dyDescent="0.6">
      <c r="A105" s="68">
        <f t="shared" si="2"/>
        <v>97</v>
      </c>
      <c r="B105" s="64" t="s">
        <v>1153</v>
      </c>
      <c r="C105" s="69"/>
      <c r="D105" s="70" t="s">
        <v>37</v>
      </c>
      <c r="E105" s="55">
        <f>VLOOKUP(D105,สรุปที่เข้าร่วม!H:I,2,0)</f>
        <v>3</v>
      </c>
      <c r="F105" s="70" t="s">
        <v>1585</v>
      </c>
      <c r="G105" s="89"/>
      <c r="H105" s="73" t="s">
        <v>1154</v>
      </c>
      <c r="I105" s="89"/>
      <c r="J105" s="13" t="s">
        <v>61</v>
      </c>
      <c r="K105" s="12">
        <f>VLOOKUP(J105,สรุปที่เข้าร่วม!B:D,3,0)</f>
        <v>3</v>
      </c>
      <c r="L105" s="13" t="s">
        <v>21</v>
      </c>
      <c r="M105" s="23">
        <f>VLOOKUP(F105,school!F:G,2,0)</f>
        <v>15</v>
      </c>
    </row>
    <row r="106" spans="1:13" s="45" customFormat="1" ht="39.950000000000003" customHeight="1" x14ac:dyDescent="0.6">
      <c r="A106" s="68">
        <f t="shared" si="2"/>
        <v>98</v>
      </c>
      <c r="B106" s="64" t="s">
        <v>1332</v>
      </c>
      <c r="C106" s="69"/>
      <c r="D106" s="70" t="s">
        <v>37</v>
      </c>
      <c r="E106" s="55">
        <f>VLOOKUP(D106,สรุปที่เข้าร่วม!H:I,2,0)</f>
        <v>3</v>
      </c>
      <c r="F106" s="70" t="s">
        <v>1585</v>
      </c>
      <c r="G106" s="89"/>
      <c r="H106" s="73" t="s">
        <v>1333</v>
      </c>
      <c r="I106" s="89"/>
      <c r="J106" s="13" t="s">
        <v>61</v>
      </c>
      <c r="K106" s="12">
        <f>VLOOKUP(J106,สรุปที่เข้าร่วม!B:D,3,0)</f>
        <v>3</v>
      </c>
      <c r="L106" s="13" t="s">
        <v>21</v>
      </c>
      <c r="M106" s="23">
        <f>VLOOKUP(F106,school!F:G,2,0)</f>
        <v>15</v>
      </c>
    </row>
    <row r="107" spans="1:13" s="45" customFormat="1" ht="39.950000000000003" customHeight="1" x14ac:dyDescent="0.6">
      <c r="A107" s="68">
        <f t="shared" si="2"/>
        <v>99</v>
      </c>
      <c r="B107" s="64" t="s">
        <v>173</v>
      </c>
      <c r="C107" s="71" t="s">
        <v>35</v>
      </c>
      <c r="D107" s="70" t="s">
        <v>37</v>
      </c>
      <c r="E107" s="55">
        <f>VLOOKUP(D107,สรุปที่เข้าร่วม!H:I,2,0)</f>
        <v>3</v>
      </c>
      <c r="F107" s="70" t="s">
        <v>1618</v>
      </c>
      <c r="G107" s="89"/>
      <c r="H107" s="73" t="s">
        <v>174</v>
      </c>
      <c r="I107" s="89"/>
      <c r="J107" s="13" t="s">
        <v>61</v>
      </c>
      <c r="K107" s="12">
        <f>VLOOKUP(J107,สรุปที่เข้าร่วม!B:D,3,0)</f>
        <v>3</v>
      </c>
      <c r="L107" s="13" t="s">
        <v>21</v>
      </c>
      <c r="M107" s="23">
        <f>VLOOKUP(F107,school!F:G,2,0)</f>
        <v>26</v>
      </c>
    </row>
    <row r="108" spans="1:13" s="45" customFormat="1" ht="39.950000000000003" customHeight="1" x14ac:dyDescent="0.6">
      <c r="A108" s="68">
        <f t="shared" si="2"/>
        <v>100</v>
      </c>
      <c r="B108" s="64" t="s">
        <v>92</v>
      </c>
      <c r="C108" s="69"/>
      <c r="D108" s="70" t="s">
        <v>37</v>
      </c>
      <c r="E108" s="55">
        <f>VLOOKUP(D108,สรุปที่เข้าร่วม!H:I,2,0)</f>
        <v>3</v>
      </c>
      <c r="F108" s="70" t="s">
        <v>1630</v>
      </c>
      <c r="G108" s="89"/>
      <c r="H108" s="73" t="s">
        <v>93</v>
      </c>
      <c r="I108" s="89"/>
      <c r="J108" s="13" t="s">
        <v>61</v>
      </c>
      <c r="K108" s="12">
        <f>VLOOKUP(J108,สรุปที่เข้าร่วม!B:D,3,0)</f>
        <v>3</v>
      </c>
      <c r="L108" s="13" t="s">
        <v>21</v>
      </c>
      <c r="M108" s="23">
        <f>VLOOKUP(F108,school!F:G,2,0)</f>
        <v>30</v>
      </c>
    </row>
    <row r="109" spans="1:13" s="45" customFormat="1" ht="39.950000000000003" customHeight="1" x14ac:dyDescent="0.6">
      <c r="A109" s="68">
        <f t="shared" si="2"/>
        <v>101</v>
      </c>
      <c r="B109" s="64" t="s">
        <v>58</v>
      </c>
      <c r="C109" s="69"/>
      <c r="D109" s="70" t="s">
        <v>37</v>
      </c>
      <c r="E109" s="55">
        <f>VLOOKUP(D109,สรุปที่เข้าร่วม!H:I,2,0)</f>
        <v>3</v>
      </c>
      <c r="F109" s="70" t="s">
        <v>1639</v>
      </c>
      <c r="G109" s="89"/>
      <c r="H109" s="73" t="s">
        <v>59</v>
      </c>
      <c r="I109" s="89"/>
      <c r="J109" s="13" t="s">
        <v>61</v>
      </c>
      <c r="K109" s="12">
        <f>VLOOKUP(J109,สรุปที่เข้าร่วม!B:D,3,0)</f>
        <v>3</v>
      </c>
      <c r="L109" s="13" t="s">
        <v>21</v>
      </c>
      <c r="M109" s="23">
        <f>VLOOKUP(F109,school!F:G,2,0)</f>
        <v>33</v>
      </c>
    </row>
    <row r="110" spans="1:13" s="45" customFormat="1" ht="39.950000000000003" customHeight="1" x14ac:dyDescent="0.6">
      <c r="A110" s="68">
        <f t="shared" si="2"/>
        <v>102</v>
      </c>
      <c r="B110" s="64" t="s">
        <v>1749</v>
      </c>
      <c r="C110" s="69"/>
      <c r="D110" s="70" t="s">
        <v>37</v>
      </c>
      <c r="E110" s="55">
        <f>VLOOKUP(D110,สรุปที่เข้าร่วม!H:I,2,0)</f>
        <v>3</v>
      </c>
      <c r="F110" s="70" t="s">
        <v>1639</v>
      </c>
      <c r="G110" s="89"/>
      <c r="H110" s="72">
        <v>84917142</v>
      </c>
      <c r="I110" s="89"/>
      <c r="J110" s="13" t="s">
        <v>61</v>
      </c>
      <c r="K110" s="12">
        <f>VLOOKUP(J110,สรุปที่เข้าร่วม!B:D,3,0)</f>
        <v>3</v>
      </c>
      <c r="L110" s="13" t="s">
        <v>21</v>
      </c>
      <c r="M110" s="23">
        <f>VLOOKUP(F110,school!F:G,2,0)</f>
        <v>33</v>
      </c>
    </row>
    <row r="111" spans="1:13" s="45" customFormat="1" ht="39.950000000000003" customHeight="1" x14ac:dyDescent="0.6">
      <c r="A111" s="68">
        <f t="shared" si="2"/>
        <v>103</v>
      </c>
      <c r="B111" s="64" t="s">
        <v>1750</v>
      </c>
      <c r="C111" s="71" t="s">
        <v>35</v>
      </c>
      <c r="D111" s="70" t="s">
        <v>37</v>
      </c>
      <c r="E111" s="55">
        <f>VLOOKUP(D111,สรุปที่เข้าร่วม!H:I,2,0)</f>
        <v>3</v>
      </c>
      <c r="F111" s="70" t="s">
        <v>1666</v>
      </c>
      <c r="G111" s="89"/>
      <c r="H111" s="73" t="s">
        <v>1331</v>
      </c>
      <c r="I111" s="89"/>
      <c r="J111" s="13" t="s">
        <v>61</v>
      </c>
      <c r="K111" s="12">
        <f>VLOOKUP(J111,สรุปที่เข้าร่วม!B:D,3,0)</f>
        <v>3</v>
      </c>
      <c r="L111" s="13" t="s">
        <v>21</v>
      </c>
      <c r="M111" s="23">
        <f>VLOOKUP(F111,school!F:G,2,0)</f>
        <v>42</v>
      </c>
    </row>
    <row r="112" spans="1:13" s="45" customFormat="1" ht="39.950000000000003" customHeight="1" x14ac:dyDescent="0.6">
      <c r="A112" s="68">
        <f t="shared" si="2"/>
        <v>104</v>
      </c>
      <c r="B112" s="64" t="s">
        <v>1351</v>
      </c>
      <c r="C112" s="71" t="s">
        <v>1352</v>
      </c>
      <c r="D112" s="70" t="s">
        <v>37</v>
      </c>
      <c r="E112" s="55">
        <f>VLOOKUP(D112,สรุปที่เข้าร่วม!H:I,2,0)</f>
        <v>3</v>
      </c>
      <c r="F112" s="70" t="s">
        <v>1666</v>
      </c>
      <c r="G112" s="89"/>
      <c r="H112" s="72">
        <v>843347557</v>
      </c>
      <c r="I112" s="89"/>
      <c r="J112" s="13" t="s">
        <v>61</v>
      </c>
      <c r="K112" s="12">
        <f>VLOOKUP(J112,สรุปที่เข้าร่วม!B:D,3,0)</f>
        <v>3</v>
      </c>
      <c r="L112" s="13" t="s">
        <v>21</v>
      </c>
      <c r="M112" s="23">
        <f>VLOOKUP(F112,school!F:G,2,0)</f>
        <v>42</v>
      </c>
    </row>
    <row r="113" spans="1:13" s="45" customFormat="1" ht="39.950000000000003" customHeight="1" x14ac:dyDescent="0.6">
      <c r="A113" s="68">
        <f t="shared" si="2"/>
        <v>105</v>
      </c>
      <c r="B113" s="64" t="s">
        <v>1751</v>
      </c>
      <c r="C113" s="71" t="s">
        <v>1286</v>
      </c>
      <c r="D113" s="70" t="s">
        <v>37</v>
      </c>
      <c r="E113" s="55">
        <f>VLOOKUP(D113,สรุปที่เข้าร่วม!H:I,2,0)</f>
        <v>3</v>
      </c>
      <c r="F113" s="70" t="s">
        <v>1674</v>
      </c>
      <c r="G113" s="89"/>
      <c r="H113" s="73" t="s">
        <v>1287</v>
      </c>
      <c r="I113" s="89"/>
      <c r="J113" s="13" t="s">
        <v>61</v>
      </c>
      <c r="K113" s="12">
        <f>VLOOKUP(J113,สรุปที่เข้าร่วม!B:D,3,0)</f>
        <v>3</v>
      </c>
      <c r="L113" s="13" t="s">
        <v>21</v>
      </c>
      <c r="M113" s="23">
        <f>VLOOKUP(F113,school!F:G,2,0)</f>
        <v>45</v>
      </c>
    </row>
    <row r="114" spans="1:13" s="45" customFormat="1" ht="39.950000000000003" customHeight="1" x14ac:dyDescent="0.6">
      <c r="A114" s="68">
        <f t="shared" si="2"/>
        <v>106</v>
      </c>
      <c r="B114" s="64" t="s">
        <v>1316</v>
      </c>
      <c r="C114" s="71" t="s">
        <v>35</v>
      </c>
      <c r="D114" s="70" t="s">
        <v>37</v>
      </c>
      <c r="E114" s="55">
        <f>VLOOKUP(D114,สรุปที่เข้าร่วม!H:I,2,0)</f>
        <v>3</v>
      </c>
      <c r="F114" s="70" t="s">
        <v>1674</v>
      </c>
      <c r="G114" s="89"/>
      <c r="H114" s="73" t="s">
        <v>1317</v>
      </c>
      <c r="I114" s="89"/>
      <c r="J114" s="13" t="s">
        <v>61</v>
      </c>
      <c r="K114" s="12">
        <f>VLOOKUP(J114,สรุปที่เข้าร่วม!B:D,3,0)</f>
        <v>3</v>
      </c>
      <c r="L114" s="13" t="s">
        <v>21</v>
      </c>
      <c r="M114" s="23">
        <f>VLOOKUP(F114,school!F:G,2,0)</f>
        <v>45</v>
      </c>
    </row>
    <row r="115" spans="1:13" s="45" customFormat="1" ht="39.950000000000003" customHeight="1" x14ac:dyDescent="0.6">
      <c r="A115" s="68">
        <f t="shared" si="2"/>
        <v>107</v>
      </c>
      <c r="B115" s="64" t="s">
        <v>1421</v>
      </c>
      <c r="C115" s="69"/>
      <c r="D115" s="70" t="s">
        <v>37</v>
      </c>
      <c r="E115" s="55">
        <f>VLOOKUP(D115,สรุปที่เข้าร่วม!H:I,2,0)</f>
        <v>3</v>
      </c>
      <c r="F115" s="70" t="s">
        <v>1674</v>
      </c>
      <c r="G115" s="89"/>
      <c r="H115" s="73" t="s">
        <v>1422</v>
      </c>
      <c r="I115" s="89"/>
      <c r="J115" s="13" t="s">
        <v>61</v>
      </c>
      <c r="K115" s="12">
        <f>VLOOKUP(J115,สรุปที่เข้าร่วม!B:D,3,0)</f>
        <v>3</v>
      </c>
      <c r="L115" s="13" t="s">
        <v>21</v>
      </c>
      <c r="M115" s="23">
        <f>VLOOKUP(F115,school!F:G,2,0)</f>
        <v>45</v>
      </c>
    </row>
    <row r="116" spans="1:13" s="45" customFormat="1" ht="39.950000000000003" customHeight="1" x14ac:dyDescent="0.6">
      <c r="A116" s="68">
        <f t="shared" si="2"/>
        <v>108</v>
      </c>
      <c r="B116" s="64" t="s">
        <v>1365</v>
      </c>
      <c r="C116" s="71" t="s">
        <v>35</v>
      </c>
      <c r="D116" s="70" t="s">
        <v>37</v>
      </c>
      <c r="E116" s="55">
        <f>VLOOKUP(D116,สรุปที่เข้าร่วม!H:I,2,0)</f>
        <v>3</v>
      </c>
      <c r="F116" s="70" t="s">
        <v>1677</v>
      </c>
      <c r="G116" s="89"/>
      <c r="H116" s="73" t="s">
        <v>1366</v>
      </c>
      <c r="I116" s="89"/>
      <c r="J116" s="13" t="s">
        <v>61</v>
      </c>
      <c r="K116" s="12">
        <f>VLOOKUP(J116,สรุปที่เข้าร่วม!B:D,3,0)</f>
        <v>3</v>
      </c>
      <c r="L116" s="13" t="s">
        <v>21</v>
      </c>
      <c r="M116" s="23">
        <f>VLOOKUP(F116,school!F:G,2,0)</f>
        <v>46</v>
      </c>
    </row>
    <row r="117" spans="1:13" s="45" customFormat="1" ht="39.950000000000003" customHeight="1" x14ac:dyDescent="0.6">
      <c r="A117" s="68">
        <f t="shared" si="2"/>
        <v>109</v>
      </c>
      <c r="B117" s="64" t="s">
        <v>1104</v>
      </c>
      <c r="C117" s="69"/>
      <c r="D117" s="70" t="s">
        <v>37</v>
      </c>
      <c r="E117" s="55">
        <f>VLOOKUP(D117,สรุปที่เข้าร่วม!H:I,2,0)</f>
        <v>3</v>
      </c>
      <c r="F117" s="70" t="s">
        <v>1680</v>
      </c>
      <c r="G117" s="89"/>
      <c r="H117" s="73" t="s">
        <v>1105</v>
      </c>
      <c r="I117" s="89"/>
      <c r="J117" s="13" t="s">
        <v>61</v>
      </c>
      <c r="K117" s="12">
        <f>VLOOKUP(J117,สรุปที่เข้าร่วม!B:D,3,0)</f>
        <v>3</v>
      </c>
      <c r="L117" s="13" t="s">
        <v>21</v>
      </c>
      <c r="M117" s="23">
        <f>VLOOKUP(F117,school!F:G,2,0)</f>
        <v>47</v>
      </c>
    </row>
    <row r="118" spans="1:13" s="45" customFormat="1" ht="39.950000000000003" customHeight="1" x14ac:dyDescent="0.6">
      <c r="A118" s="68">
        <f t="shared" si="2"/>
        <v>110</v>
      </c>
      <c r="B118" s="64" t="s">
        <v>796</v>
      </c>
      <c r="C118" s="69"/>
      <c r="D118" s="70" t="s">
        <v>37</v>
      </c>
      <c r="E118" s="55">
        <f>VLOOKUP(D118,สรุปที่เข้าร่วม!H:I,2,0)</f>
        <v>3</v>
      </c>
      <c r="F118" s="70" t="s">
        <v>1693</v>
      </c>
      <c r="G118" s="89"/>
      <c r="H118" s="73" t="s">
        <v>797</v>
      </c>
      <c r="I118" s="89"/>
      <c r="J118" s="13" t="s">
        <v>61</v>
      </c>
      <c r="K118" s="12">
        <f>VLOOKUP(J118,สรุปที่เข้าร่วม!B:D,3,0)</f>
        <v>3</v>
      </c>
      <c r="L118" s="13" t="s">
        <v>21</v>
      </c>
      <c r="M118" s="23">
        <f>VLOOKUP(F118,school!F:G,2,0)</f>
        <v>52</v>
      </c>
    </row>
    <row r="119" spans="1:13" s="45" customFormat="1" ht="39.950000000000003" customHeight="1" x14ac:dyDescent="0.6">
      <c r="A119" s="68">
        <f t="shared" si="2"/>
        <v>111</v>
      </c>
      <c r="B119" s="64" t="s">
        <v>619</v>
      </c>
      <c r="C119" s="69"/>
      <c r="D119" s="70" t="s">
        <v>37</v>
      </c>
      <c r="E119" s="55">
        <f>VLOOKUP(D119,สรุปที่เข้าร่วม!H:I,2,0)</f>
        <v>3</v>
      </c>
      <c r="F119" s="70" t="s">
        <v>1696</v>
      </c>
      <c r="G119" s="89"/>
      <c r="H119" s="73" t="s">
        <v>620</v>
      </c>
      <c r="I119" s="89"/>
      <c r="J119" s="13" t="s">
        <v>61</v>
      </c>
      <c r="K119" s="12">
        <f>VLOOKUP(J119,สรุปที่เข้าร่วม!B:D,3,0)</f>
        <v>3</v>
      </c>
      <c r="L119" s="13" t="s">
        <v>21</v>
      </c>
      <c r="M119" s="23">
        <f>VLOOKUP(F119,school!F:G,2,0)</f>
        <v>53</v>
      </c>
    </row>
    <row r="120" spans="1:13" s="45" customFormat="1" ht="39.950000000000003" customHeight="1" x14ac:dyDescent="0.6">
      <c r="A120" s="68">
        <f t="shared" si="2"/>
        <v>112</v>
      </c>
      <c r="B120" s="64" t="s">
        <v>936</v>
      </c>
      <c r="C120" s="69"/>
      <c r="D120" s="70" t="s">
        <v>37</v>
      </c>
      <c r="E120" s="55">
        <f>VLOOKUP(D120,สรุปที่เข้าร่วม!H:I,2,0)</f>
        <v>3</v>
      </c>
      <c r="F120" s="70" t="s">
        <v>1702</v>
      </c>
      <c r="G120" s="89"/>
      <c r="H120" s="73" t="s">
        <v>937</v>
      </c>
      <c r="I120" s="89"/>
      <c r="J120" s="13" t="s">
        <v>61</v>
      </c>
      <c r="K120" s="12">
        <f>VLOOKUP(J120,สรุปที่เข้าร่วม!B:D,3,0)</f>
        <v>3</v>
      </c>
      <c r="L120" s="13" t="s">
        <v>21</v>
      </c>
      <c r="M120" s="23">
        <f>VLOOKUP(F120,school!F:G,2,0)</f>
        <v>55</v>
      </c>
    </row>
    <row r="121" spans="1:13" s="45" customFormat="1" ht="39.950000000000003" customHeight="1" x14ac:dyDescent="0.6">
      <c r="A121" s="68">
        <f t="shared" si="2"/>
        <v>113</v>
      </c>
      <c r="B121" s="64" t="s">
        <v>1174</v>
      </c>
      <c r="C121" s="69"/>
      <c r="D121" s="70" t="s">
        <v>37</v>
      </c>
      <c r="E121" s="55">
        <f>VLOOKUP(D121,สรุปที่เข้าร่วม!H:I,2,0)</f>
        <v>3</v>
      </c>
      <c r="F121" s="70" t="s">
        <v>1705</v>
      </c>
      <c r="G121" s="89"/>
      <c r="H121" s="73" t="s">
        <v>1175</v>
      </c>
      <c r="I121" s="89"/>
      <c r="J121" s="13" t="s">
        <v>61</v>
      </c>
      <c r="K121" s="12">
        <f>VLOOKUP(J121,สรุปที่เข้าร่วม!B:D,3,0)</f>
        <v>3</v>
      </c>
      <c r="L121" s="13" t="s">
        <v>21</v>
      </c>
      <c r="M121" s="23">
        <f>VLOOKUP(F121,school!F:G,2,0)</f>
        <v>56</v>
      </c>
    </row>
    <row r="122" spans="1:13" s="45" customFormat="1" ht="39.950000000000003" customHeight="1" x14ac:dyDescent="0.6">
      <c r="A122" s="68">
        <f t="shared" si="2"/>
        <v>114</v>
      </c>
      <c r="B122" s="64" t="s">
        <v>911</v>
      </c>
      <c r="C122" s="69"/>
      <c r="D122" s="70" t="s">
        <v>37</v>
      </c>
      <c r="E122" s="55">
        <f>VLOOKUP(D122,สรุปที่เข้าร่วม!H:I,2,0)</f>
        <v>3</v>
      </c>
      <c r="F122" s="70" t="s">
        <v>1717</v>
      </c>
      <c r="G122" s="89"/>
      <c r="H122" s="73" t="s">
        <v>912</v>
      </c>
      <c r="I122" s="89"/>
      <c r="J122" s="13" t="s">
        <v>61</v>
      </c>
      <c r="K122" s="12">
        <f>VLOOKUP(J122,สรุปที่เข้าร่วม!B:D,3,0)</f>
        <v>3</v>
      </c>
      <c r="L122" s="13" t="s">
        <v>21</v>
      </c>
      <c r="M122" s="23">
        <f>VLOOKUP(F122,school!F:G,2,0)</f>
        <v>60</v>
      </c>
    </row>
    <row r="123" spans="1:13" s="45" customFormat="1" ht="39.950000000000003" customHeight="1" x14ac:dyDescent="0.6">
      <c r="A123" s="68">
        <f t="shared" si="2"/>
        <v>115</v>
      </c>
      <c r="B123" s="64" t="s">
        <v>611</v>
      </c>
      <c r="C123" s="71" t="s">
        <v>35</v>
      </c>
      <c r="D123" s="70" t="s">
        <v>37</v>
      </c>
      <c r="E123" s="55">
        <f>VLOOKUP(D123,สรุปที่เข้าร่วม!H:I,2,0)</f>
        <v>3</v>
      </c>
      <c r="F123" s="70" t="s">
        <v>1725</v>
      </c>
      <c r="G123" s="89"/>
      <c r="H123" s="73" t="s">
        <v>612</v>
      </c>
      <c r="I123" s="89"/>
      <c r="J123" s="13" t="s">
        <v>61</v>
      </c>
      <c r="K123" s="12">
        <f>VLOOKUP(J123,สรุปที่เข้าร่วม!B:D,3,0)</f>
        <v>3</v>
      </c>
      <c r="L123" s="13" t="s">
        <v>21</v>
      </c>
      <c r="M123" s="23">
        <f>VLOOKUP(F123,school!F:G,2,0)</f>
        <v>63</v>
      </c>
    </row>
    <row r="124" spans="1:13" s="45" customFormat="1" ht="39.950000000000003" customHeight="1" x14ac:dyDescent="0.6">
      <c r="A124" s="68">
        <f t="shared" si="2"/>
        <v>116</v>
      </c>
      <c r="B124" s="64" t="s">
        <v>705</v>
      </c>
      <c r="C124" s="69"/>
      <c r="D124" s="70" t="s">
        <v>37</v>
      </c>
      <c r="E124" s="55">
        <f>VLOOKUP(D124,สรุปที่เข้าร่วม!H:I,2,0)</f>
        <v>3</v>
      </c>
      <c r="F124" s="70" t="s">
        <v>1725</v>
      </c>
      <c r="G124" s="89"/>
      <c r="H124" s="73" t="s">
        <v>706</v>
      </c>
      <c r="I124" s="89"/>
      <c r="J124" s="13" t="s">
        <v>61</v>
      </c>
      <c r="K124" s="12">
        <f>VLOOKUP(J124,สรุปที่เข้าร่วม!B:D,3,0)</f>
        <v>3</v>
      </c>
      <c r="L124" s="13" t="s">
        <v>21</v>
      </c>
      <c r="M124" s="23">
        <f>VLOOKUP(F124,school!F:G,2,0)</f>
        <v>63</v>
      </c>
    </row>
    <row r="125" spans="1:13" s="45" customFormat="1" ht="39.950000000000003" customHeight="1" x14ac:dyDescent="0.6">
      <c r="A125" s="68">
        <f t="shared" si="2"/>
        <v>117</v>
      </c>
      <c r="B125" s="64" t="s">
        <v>1846</v>
      </c>
      <c r="C125" s="69"/>
      <c r="D125" s="70" t="s">
        <v>37</v>
      </c>
      <c r="E125" s="55"/>
      <c r="F125" s="70" t="s">
        <v>1736</v>
      </c>
      <c r="G125" s="89"/>
      <c r="H125" s="73" t="s">
        <v>1847</v>
      </c>
      <c r="I125" s="89"/>
      <c r="J125" s="13" t="s">
        <v>61</v>
      </c>
      <c r="K125" s="12">
        <f>VLOOKUP(J125,สรุปที่เข้าร่วม!B:D,3,0)</f>
        <v>3</v>
      </c>
      <c r="L125" s="13" t="s">
        <v>21</v>
      </c>
      <c r="M125" s="23">
        <f>VLOOKUP(F125,school!F:G,2,0)</f>
        <v>67</v>
      </c>
    </row>
    <row r="126" spans="1:13" s="101" customFormat="1" ht="30" x14ac:dyDescent="0.65">
      <c r="A126" s="102"/>
      <c r="B126" s="104" t="s">
        <v>33</v>
      </c>
      <c r="C126" s="66"/>
      <c r="D126" s="103"/>
      <c r="E126" s="55"/>
      <c r="F126" s="106" t="s">
        <v>1811</v>
      </c>
      <c r="G126" s="107">
        <f>COUNTIF(J:J,B126)</f>
        <v>56</v>
      </c>
      <c r="H126" s="108" t="s">
        <v>1862</v>
      </c>
      <c r="I126" s="97"/>
      <c r="J126" s="98"/>
      <c r="K126" s="99"/>
      <c r="L126" s="98"/>
      <c r="M126" s="100"/>
    </row>
    <row r="127" spans="1:13" s="45" customFormat="1" ht="39.950000000000003" customHeight="1" x14ac:dyDescent="0.6">
      <c r="A127" s="68">
        <f>A125+1</f>
        <v>118</v>
      </c>
      <c r="B127" s="64" t="s">
        <v>262</v>
      </c>
      <c r="C127" s="71" t="s">
        <v>263</v>
      </c>
      <c r="D127" s="70" t="s">
        <v>24</v>
      </c>
      <c r="E127" s="55">
        <f>VLOOKUP(D127,สรุปที่เข้าร่วม!H:I,2,0)</f>
        <v>2</v>
      </c>
      <c r="F127" s="70" t="s">
        <v>1551</v>
      </c>
      <c r="G127" s="89"/>
      <c r="H127" s="73" t="s">
        <v>264</v>
      </c>
      <c r="I127" s="89"/>
      <c r="J127" s="13" t="s">
        <v>33</v>
      </c>
      <c r="K127" s="12">
        <f>VLOOKUP(J127,สรุปที่เข้าร่วม!B:D,3,0)</f>
        <v>4</v>
      </c>
      <c r="L127" s="13" t="s">
        <v>21</v>
      </c>
      <c r="M127" s="23">
        <f>VLOOKUP(F127,school!F:G,2,0)</f>
        <v>3</v>
      </c>
    </row>
    <row r="128" spans="1:13" s="45" customFormat="1" ht="39.950000000000003" customHeight="1" x14ac:dyDescent="0.6">
      <c r="A128" s="68">
        <f>A127+1</f>
        <v>119</v>
      </c>
      <c r="B128" s="64" t="s">
        <v>1766</v>
      </c>
      <c r="C128" s="69"/>
      <c r="D128" s="70" t="s">
        <v>24</v>
      </c>
      <c r="E128" s="55">
        <f>VLOOKUP(D128,สรุปที่เข้าร่วม!H:I,2,0)</f>
        <v>2</v>
      </c>
      <c r="F128" s="70" t="s">
        <v>1693</v>
      </c>
      <c r="G128" s="89"/>
      <c r="H128" s="73" t="s">
        <v>31</v>
      </c>
      <c r="I128" s="89"/>
      <c r="J128" s="13" t="s">
        <v>33</v>
      </c>
      <c r="K128" s="12">
        <f>VLOOKUP(J128,สรุปที่เข้าร่วม!B:D,3,0)</f>
        <v>4</v>
      </c>
      <c r="L128" s="13" t="s">
        <v>21</v>
      </c>
      <c r="M128" s="23">
        <f>VLOOKUP(F128,school!F:G,2,0)</f>
        <v>52</v>
      </c>
    </row>
    <row r="129" spans="1:13" s="45" customFormat="1" ht="39.950000000000003" customHeight="1" x14ac:dyDescent="0.6">
      <c r="A129" s="68">
        <f>A128+1</f>
        <v>120</v>
      </c>
      <c r="B129" s="64" t="s">
        <v>1871</v>
      </c>
      <c r="C129" s="69"/>
      <c r="D129" s="70" t="s">
        <v>1864</v>
      </c>
      <c r="E129" s="55"/>
      <c r="F129" s="70" t="s">
        <v>1737</v>
      </c>
      <c r="G129" s="89"/>
      <c r="H129" s="73"/>
      <c r="I129" s="89"/>
      <c r="J129" s="13" t="s">
        <v>33</v>
      </c>
      <c r="K129" s="12">
        <f>VLOOKUP(J129,สรุปที่เข้าร่วม!B:D,3,0)</f>
        <v>4</v>
      </c>
      <c r="L129" s="13" t="s">
        <v>21</v>
      </c>
      <c r="M129" s="23">
        <f>VLOOKUP(F129,school!F:G,2,0)</f>
        <v>0</v>
      </c>
    </row>
    <row r="130" spans="1:13" s="45" customFormat="1" ht="39.950000000000003" customHeight="1" x14ac:dyDescent="0.6">
      <c r="A130" s="68">
        <f t="shared" ref="A130:A182" si="3">A129+1</f>
        <v>121</v>
      </c>
      <c r="B130" s="64" t="s">
        <v>660</v>
      </c>
      <c r="C130" s="69"/>
      <c r="D130" s="70" t="s">
        <v>37</v>
      </c>
      <c r="E130" s="55">
        <f>VLOOKUP(D130,สรุปที่เข้าร่วม!H:I,2,0)</f>
        <v>3</v>
      </c>
      <c r="F130" s="70" t="s">
        <v>1545</v>
      </c>
      <c r="G130" s="89"/>
      <c r="H130" s="73" t="s">
        <v>661</v>
      </c>
      <c r="I130" s="89"/>
      <c r="J130" s="13" t="s">
        <v>33</v>
      </c>
      <c r="K130" s="12">
        <f>VLOOKUP(J130,สรุปที่เข้าร่วม!B:D,3,0)</f>
        <v>4</v>
      </c>
      <c r="L130" s="13" t="s">
        <v>21</v>
      </c>
      <c r="M130" s="23">
        <f>VLOOKUP(F130,school!F:G,2,0)</f>
        <v>1</v>
      </c>
    </row>
    <row r="131" spans="1:13" s="45" customFormat="1" ht="39.950000000000003" customHeight="1" x14ac:dyDescent="0.6">
      <c r="A131" s="68">
        <f t="shared" si="3"/>
        <v>122</v>
      </c>
      <c r="B131" s="64" t="s">
        <v>1125</v>
      </c>
      <c r="C131" s="69"/>
      <c r="D131" s="70" t="s">
        <v>37</v>
      </c>
      <c r="E131" s="55">
        <f>VLOOKUP(D131,สรุปที่เข้าร่วม!H:I,2,0)</f>
        <v>3</v>
      </c>
      <c r="F131" s="70" t="s">
        <v>1545</v>
      </c>
      <c r="G131" s="89"/>
      <c r="H131" s="73" t="s">
        <v>1126</v>
      </c>
      <c r="I131" s="89"/>
      <c r="J131" s="13" t="s">
        <v>33</v>
      </c>
      <c r="K131" s="12">
        <f>VLOOKUP(J131,สรุปที่เข้าร่วม!B:D,3,0)</f>
        <v>4</v>
      </c>
      <c r="L131" s="13" t="s">
        <v>21</v>
      </c>
      <c r="M131" s="23">
        <f>VLOOKUP(F131,school!F:G,2,0)</f>
        <v>1</v>
      </c>
    </row>
    <row r="132" spans="1:13" s="45" customFormat="1" ht="39.950000000000003" customHeight="1" x14ac:dyDescent="0.6">
      <c r="A132" s="68">
        <f t="shared" si="3"/>
        <v>123</v>
      </c>
      <c r="B132" s="64" t="s">
        <v>382</v>
      </c>
      <c r="C132" s="69"/>
      <c r="D132" s="70" t="s">
        <v>37</v>
      </c>
      <c r="E132" s="55">
        <f>VLOOKUP(D132,สรุปที่เข้าร่วม!H:I,2,0)</f>
        <v>3</v>
      </c>
      <c r="F132" s="70" t="s">
        <v>1548</v>
      </c>
      <c r="G132" s="89"/>
      <c r="H132" s="73" t="s">
        <v>383</v>
      </c>
      <c r="I132" s="89"/>
      <c r="J132" s="13" t="s">
        <v>33</v>
      </c>
      <c r="K132" s="12">
        <f>VLOOKUP(J132,สรุปที่เข้าร่วม!B:D,3,0)</f>
        <v>4</v>
      </c>
      <c r="L132" s="13" t="s">
        <v>21</v>
      </c>
      <c r="M132" s="23">
        <f>VLOOKUP(F132,school!F:G,2,0)</f>
        <v>2</v>
      </c>
    </row>
    <row r="133" spans="1:13" s="45" customFormat="1" ht="39.950000000000003" customHeight="1" x14ac:dyDescent="0.6">
      <c r="A133" s="68">
        <f t="shared" si="3"/>
        <v>124</v>
      </c>
      <c r="B133" s="64" t="s">
        <v>583</v>
      </c>
      <c r="C133" s="69"/>
      <c r="D133" s="70" t="s">
        <v>37</v>
      </c>
      <c r="E133" s="55">
        <f>VLOOKUP(D133,สรุปที่เข้าร่วม!H:I,2,0)</f>
        <v>3</v>
      </c>
      <c r="F133" s="70" t="s">
        <v>1554</v>
      </c>
      <c r="G133" s="89"/>
      <c r="H133" s="73" t="s">
        <v>584</v>
      </c>
      <c r="I133" s="89"/>
      <c r="J133" s="13" t="s">
        <v>33</v>
      </c>
      <c r="K133" s="12">
        <f>VLOOKUP(J133,สรุปที่เข้าร่วม!B:D,3,0)</f>
        <v>4</v>
      </c>
      <c r="L133" s="13" t="s">
        <v>21</v>
      </c>
      <c r="M133" s="23">
        <f>VLOOKUP(F133,school!F:G,2,0)</f>
        <v>4</v>
      </c>
    </row>
    <row r="134" spans="1:13" s="45" customFormat="1" ht="39.950000000000003" customHeight="1" x14ac:dyDescent="0.6">
      <c r="A134" s="68">
        <f t="shared" si="3"/>
        <v>125</v>
      </c>
      <c r="B134" s="64" t="s">
        <v>652</v>
      </c>
      <c r="C134" s="69"/>
      <c r="D134" s="70" t="s">
        <v>37</v>
      </c>
      <c r="E134" s="55">
        <f>VLOOKUP(D134,สรุปที่เข้าร่วม!H:I,2,0)</f>
        <v>3</v>
      </c>
      <c r="F134" s="70" t="s">
        <v>1557</v>
      </c>
      <c r="G134" s="89"/>
      <c r="H134" s="73" t="s">
        <v>653</v>
      </c>
      <c r="I134" s="89"/>
      <c r="J134" s="13" t="s">
        <v>33</v>
      </c>
      <c r="K134" s="12">
        <f>VLOOKUP(J134,สรุปที่เข้าร่วม!B:D,3,0)</f>
        <v>4</v>
      </c>
      <c r="L134" s="13" t="s">
        <v>21</v>
      </c>
      <c r="M134" s="23">
        <f>VLOOKUP(F134,school!F:G,2,0)</f>
        <v>5</v>
      </c>
    </row>
    <row r="135" spans="1:13" s="45" customFormat="1" ht="39.950000000000003" customHeight="1" x14ac:dyDescent="0.6">
      <c r="A135" s="68">
        <f t="shared" si="3"/>
        <v>126</v>
      </c>
      <c r="B135" s="64" t="s">
        <v>1067</v>
      </c>
      <c r="C135" s="71" t="s">
        <v>1068</v>
      </c>
      <c r="D135" s="70" t="s">
        <v>37</v>
      </c>
      <c r="E135" s="55">
        <f>VLOOKUP(D135,สรุปที่เข้าร่วม!H:I,2,0)</f>
        <v>3</v>
      </c>
      <c r="F135" s="70" t="s">
        <v>1573</v>
      </c>
      <c r="G135" s="89"/>
      <c r="H135" s="73" t="s">
        <v>1069</v>
      </c>
      <c r="I135" s="89"/>
      <c r="J135" s="13" t="s">
        <v>33</v>
      </c>
      <c r="K135" s="12">
        <f>VLOOKUP(J135,สรุปที่เข้าร่วม!B:D,3,0)</f>
        <v>4</v>
      </c>
      <c r="L135" s="13" t="s">
        <v>21</v>
      </c>
      <c r="M135" s="23">
        <f>VLOOKUP(F135,school!F:G,2,0)</f>
        <v>11</v>
      </c>
    </row>
    <row r="136" spans="1:13" s="45" customFormat="1" ht="39.950000000000003" customHeight="1" x14ac:dyDescent="0.6">
      <c r="A136" s="68">
        <f t="shared" si="3"/>
        <v>127</v>
      </c>
      <c r="B136" s="64" t="s">
        <v>1767</v>
      </c>
      <c r="C136" s="71" t="s">
        <v>1121</v>
      </c>
      <c r="D136" s="70" t="s">
        <v>37</v>
      </c>
      <c r="E136" s="55">
        <f>VLOOKUP(D136,สรุปที่เข้าร่วม!H:I,2,0)</f>
        <v>3</v>
      </c>
      <c r="F136" s="70" t="s">
        <v>1573</v>
      </c>
      <c r="G136" s="89"/>
      <c r="H136" s="73" t="s">
        <v>1122</v>
      </c>
      <c r="I136" s="89"/>
      <c r="J136" s="13" t="s">
        <v>33</v>
      </c>
      <c r="K136" s="12">
        <f>VLOOKUP(J136,สรุปที่เข้าร่วม!B:D,3,0)</f>
        <v>4</v>
      </c>
      <c r="L136" s="13" t="s">
        <v>21</v>
      </c>
      <c r="M136" s="23">
        <f>VLOOKUP(F136,school!F:G,2,0)</f>
        <v>11</v>
      </c>
    </row>
    <row r="137" spans="1:13" s="45" customFormat="1" ht="39.950000000000003" customHeight="1" x14ac:dyDescent="0.6">
      <c r="A137" s="68">
        <f t="shared" si="3"/>
        <v>128</v>
      </c>
      <c r="B137" s="64" t="s">
        <v>1139</v>
      </c>
      <c r="C137" s="69"/>
      <c r="D137" s="70" t="s">
        <v>37</v>
      </c>
      <c r="E137" s="55">
        <f>VLOOKUP(D137,สรุปที่เข้าร่วม!H:I,2,0)</f>
        <v>3</v>
      </c>
      <c r="F137" s="70" t="s">
        <v>1573</v>
      </c>
      <c r="G137" s="89"/>
      <c r="H137" s="73" t="s">
        <v>1140</v>
      </c>
      <c r="I137" s="89"/>
      <c r="J137" s="13" t="s">
        <v>33</v>
      </c>
      <c r="K137" s="12">
        <f>VLOOKUP(J137,สรุปที่เข้าร่วม!B:D,3,0)</f>
        <v>4</v>
      </c>
      <c r="L137" s="13" t="s">
        <v>21</v>
      </c>
      <c r="M137" s="23">
        <f>VLOOKUP(F137,school!F:G,2,0)</f>
        <v>11</v>
      </c>
    </row>
    <row r="138" spans="1:13" s="45" customFormat="1" ht="39.950000000000003" customHeight="1" x14ac:dyDescent="0.6">
      <c r="A138" s="68">
        <f t="shared" si="3"/>
        <v>129</v>
      </c>
      <c r="B138" s="64" t="s">
        <v>1263</v>
      </c>
      <c r="C138" s="69"/>
      <c r="D138" s="70" t="s">
        <v>37</v>
      </c>
      <c r="E138" s="55">
        <f>VLOOKUP(D138,สรุปที่เข้าร่วม!H:I,2,0)</f>
        <v>3</v>
      </c>
      <c r="F138" s="70" t="s">
        <v>1573</v>
      </c>
      <c r="G138" s="89"/>
      <c r="H138" s="73" t="s">
        <v>1264</v>
      </c>
      <c r="I138" s="89"/>
      <c r="J138" s="13" t="s">
        <v>33</v>
      </c>
      <c r="K138" s="12">
        <f>VLOOKUP(J138,สรุปที่เข้าร่วม!B:D,3,0)</f>
        <v>4</v>
      </c>
      <c r="L138" s="13" t="s">
        <v>21</v>
      </c>
      <c r="M138" s="23">
        <f>VLOOKUP(F138,school!F:G,2,0)</f>
        <v>11</v>
      </c>
    </row>
    <row r="139" spans="1:13" s="45" customFormat="1" ht="39.950000000000003" customHeight="1" x14ac:dyDescent="0.6">
      <c r="A139" s="68">
        <f t="shared" si="3"/>
        <v>130</v>
      </c>
      <c r="B139" s="64" t="s">
        <v>1070</v>
      </c>
      <c r="C139" s="71" t="s">
        <v>35</v>
      </c>
      <c r="D139" s="70" t="s">
        <v>37</v>
      </c>
      <c r="E139" s="55">
        <f>VLOOKUP(D139,สรุปที่เข้าร่วม!H:I,2,0)</f>
        <v>3</v>
      </c>
      <c r="F139" s="70" t="s">
        <v>1582</v>
      </c>
      <c r="G139" s="89"/>
      <c r="H139" s="73" t="s">
        <v>492</v>
      </c>
      <c r="I139" s="89"/>
      <c r="J139" s="13" t="s">
        <v>33</v>
      </c>
      <c r="K139" s="12">
        <f>VLOOKUP(J139,สรุปที่เข้าร่วม!B:D,3,0)</f>
        <v>4</v>
      </c>
      <c r="L139" s="13" t="s">
        <v>21</v>
      </c>
      <c r="M139" s="23">
        <f>VLOOKUP(F139,school!F:G,2,0)</f>
        <v>14</v>
      </c>
    </row>
    <row r="140" spans="1:13" s="45" customFormat="1" ht="39.950000000000003" customHeight="1" x14ac:dyDescent="0.6">
      <c r="A140" s="68">
        <f t="shared" si="3"/>
        <v>131</v>
      </c>
      <c r="B140" s="64" t="s">
        <v>865</v>
      </c>
      <c r="C140" s="71" t="s">
        <v>866</v>
      </c>
      <c r="D140" s="70" t="s">
        <v>37</v>
      </c>
      <c r="E140" s="55">
        <f>VLOOKUP(D140,สรุปที่เข้าร่วม!H:I,2,0)</f>
        <v>3</v>
      </c>
      <c r="F140" s="70" t="s">
        <v>1588</v>
      </c>
      <c r="G140" s="89"/>
      <c r="H140" s="73" t="s">
        <v>867</v>
      </c>
      <c r="I140" s="89"/>
      <c r="J140" s="13" t="s">
        <v>33</v>
      </c>
      <c r="K140" s="12">
        <f>VLOOKUP(J140,สรุปที่เข้าร่วม!B:D,3,0)</f>
        <v>4</v>
      </c>
      <c r="L140" s="13" t="s">
        <v>21</v>
      </c>
      <c r="M140" s="23">
        <f>VLOOKUP(F140,school!F:G,2,0)</f>
        <v>16</v>
      </c>
    </row>
    <row r="141" spans="1:13" s="45" customFormat="1" ht="39.950000000000003" customHeight="1" x14ac:dyDescent="0.6">
      <c r="A141" s="68">
        <f t="shared" si="3"/>
        <v>132</v>
      </c>
      <c r="B141" s="64" t="s">
        <v>866</v>
      </c>
      <c r="C141" s="71" t="s">
        <v>1009</v>
      </c>
      <c r="D141" s="70" t="s">
        <v>37</v>
      </c>
      <c r="E141" s="55">
        <f>VLOOKUP(D141,สรุปที่เข้าร่วม!H:I,2,0)</f>
        <v>3</v>
      </c>
      <c r="F141" s="70" t="s">
        <v>1588</v>
      </c>
      <c r="G141" s="89"/>
      <c r="H141" s="73" t="s">
        <v>867</v>
      </c>
      <c r="I141" s="89"/>
      <c r="J141" s="13" t="s">
        <v>33</v>
      </c>
      <c r="K141" s="12">
        <f>VLOOKUP(J141,สรุปที่เข้าร่วม!B:D,3,0)</f>
        <v>4</v>
      </c>
      <c r="L141" s="13" t="s">
        <v>21</v>
      </c>
      <c r="M141" s="23">
        <f>VLOOKUP(F141,school!F:G,2,0)</f>
        <v>16</v>
      </c>
    </row>
    <row r="142" spans="1:13" s="45" customFormat="1" ht="39.950000000000003" customHeight="1" x14ac:dyDescent="0.6">
      <c r="A142" s="68">
        <f t="shared" si="3"/>
        <v>133</v>
      </c>
      <c r="B142" s="64" t="s">
        <v>234</v>
      </c>
      <c r="C142" s="69"/>
      <c r="D142" s="70" t="s">
        <v>37</v>
      </c>
      <c r="E142" s="55">
        <f>VLOOKUP(D142,สรุปที่เข้าร่วม!H:I,2,0)</f>
        <v>3</v>
      </c>
      <c r="F142" s="70" t="s">
        <v>1615</v>
      </c>
      <c r="G142" s="89"/>
      <c r="H142" s="73" t="s">
        <v>235</v>
      </c>
      <c r="I142" s="89"/>
      <c r="J142" s="13" t="s">
        <v>33</v>
      </c>
      <c r="K142" s="12">
        <f>VLOOKUP(J142,สรุปที่เข้าร่วม!B:D,3,0)</f>
        <v>4</v>
      </c>
      <c r="L142" s="13" t="s">
        <v>21</v>
      </c>
      <c r="M142" s="23">
        <f>VLOOKUP(F142,school!F:G,2,0)</f>
        <v>25</v>
      </c>
    </row>
    <row r="143" spans="1:13" s="45" customFormat="1" ht="39.950000000000003" customHeight="1" x14ac:dyDescent="0.6">
      <c r="A143" s="68">
        <f t="shared" si="3"/>
        <v>134</v>
      </c>
      <c r="B143" s="64" t="s">
        <v>175</v>
      </c>
      <c r="C143" s="71" t="s">
        <v>35</v>
      </c>
      <c r="D143" s="70" t="s">
        <v>37</v>
      </c>
      <c r="E143" s="55">
        <f>VLOOKUP(D143,สรุปที่เข้าร่วม!H:I,2,0)</f>
        <v>3</v>
      </c>
      <c r="F143" s="70" t="s">
        <v>1618</v>
      </c>
      <c r="G143" s="89"/>
      <c r="H143" s="73" t="s">
        <v>176</v>
      </c>
      <c r="I143" s="89"/>
      <c r="J143" s="13" t="s">
        <v>33</v>
      </c>
      <c r="K143" s="12">
        <f>VLOOKUP(J143,สรุปที่เข้าร่วม!B:D,3,0)</f>
        <v>4</v>
      </c>
      <c r="L143" s="13" t="s">
        <v>21</v>
      </c>
      <c r="M143" s="23">
        <f>VLOOKUP(F143,school!F:G,2,0)</f>
        <v>26</v>
      </c>
    </row>
    <row r="144" spans="1:13" s="45" customFormat="1" ht="39.950000000000003" customHeight="1" x14ac:dyDescent="0.6">
      <c r="A144" s="68">
        <f t="shared" si="3"/>
        <v>135</v>
      </c>
      <c r="B144" s="64" t="s">
        <v>177</v>
      </c>
      <c r="C144" s="71" t="s">
        <v>35</v>
      </c>
      <c r="D144" s="70" t="s">
        <v>37</v>
      </c>
      <c r="E144" s="55">
        <f>VLOOKUP(D144,สรุปที่เข้าร่วม!H:I,2,0)</f>
        <v>3</v>
      </c>
      <c r="F144" s="70" t="s">
        <v>1618</v>
      </c>
      <c r="G144" s="89"/>
      <c r="H144" s="73" t="s">
        <v>178</v>
      </c>
      <c r="I144" s="89"/>
      <c r="J144" s="13" t="s">
        <v>33</v>
      </c>
      <c r="K144" s="12">
        <f>VLOOKUP(J144,สรุปที่เข้าร่วม!B:D,3,0)</f>
        <v>4</v>
      </c>
      <c r="L144" s="13" t="s">
        <v>21</v>
      </c>
      <c r="M144" s="23">
        <f>VLOOKUP(F144,school!F:G,2,0)</f>
        <v>26</v>
      </c>
    </row>
    <row r="145" spans="1:13" s="45" customFormat="1" ht="39.950000000000003" customHeight="1" x14ac:dyDescent="0.6">
      <c r="A145" s="68">
        <f t="shared" si="3"/>
        <v>136</v>
      </c>
      <c r="B145" s="64" t="s">
        <v>83</v>
      </c>
      <c r="C145" s="71" t="s">
        <v>35</v>
      </c>
      <c r="D145" s="70" t="s">
        <v>37</v>
      </c>
      <c r="E145" s="55">
        <f>VLOOKUP(D145,สรุปที่เข้าร่วม!H:I,2,0)</f>
        <v>3</v>
      </c>
      <c r="F145" s="70" t="s">
        <v>1630</v>
      </c>
      <c r="G145" s="89"/>
      <c r="H145" s="73" t="s">
        <v>84</v>
      </c>
      <c r="I145" s="89"/>
      <c r="J145" s="13" t="s">
        <v>33</v>
      </c>
      <c r="K145" s="12">
        <f>VLOOKUP(J145,สรุปที่เข้าร่วม!B:D,3,0)</f>
        <v>4</v>
      </c>
      <c r="L145" s="13" t="s">
        <v>21</v>
      </c>
      <c r="M145" s="23">
        <f>VLOOKUP(F145,school!F:G,2,0)</f>
        <v>30</v>
      </c>
    </row>
    <row r="146" spans="1:13" s="45" customFormat="1" ht="39.950000000000003" customHeight="1" x14ac:dyDescent="0.6">
      <c r="A146" s="68">
        <f t="shared" si="3"/>
        <v>137</v>
      </c>
      <c r="B146" s="64" t="s">
        <v>100</v>
      </c>
      <c r="C146" s="69"/>
      <c r="D146" s="70" t="s">
        <v>37</v>
      </c>
      <c r="E146" s="55">
        <f>VLOOKUP(D146,สรุปที่เข้าร่วม!H:I,2,0)</f>
        <v>3</v>
      </c>
      <c r="F146" s="70" t="s">
        <v>1630</v>
      </c>
      <c r="G146" s="89"/>
      <c r="H146" s="73" t="s">
        <v>101</v>
      </c>
      <c r="I146" s="89"/>
      <c r="J146" s="13" t="s">
        <v>33</v>
      </c>
      <c r="K146" s="12">
        <f>VLOOKUP(J146,สรุปที่เข้าร่วม!B:D,3,0)</f>
        <v>4</v>
      </c>
      <c r="L146" s="13" t="s">
        <v>21</v>
      </c>
      <c r="M146" s="23">
        <f>VLOOKUP(F146,school!F:G,2,0)</f>
        <v>30</v>
      </c>
    </row>
    <row r="147" spans="1:13" s="45" customFormat="1" ht="39.950000000000003" customHeight="1" x14ac:dyDescent="0.6">
      <c r="A147" s="68">
        <f t="shared" si="3"/>
        <v>138</v>
      </c>
      <c r="B147" s="64" t="s">
        <v>195</v>
      </c>
      <c r="C147" s="69"/>
      <c r="D147" s="70" t="s">
        <v>37</v>
      </c>
      <c r="E147" s="55">
        <f>VLOOKUP(D147,สรุปที่เข้าร่วม!H:I,2,0)</f>
        <v>3</v>
      </c>
      <c r="F147" s="70" t="s">
        <v>1645</v>
      </c>
      <c r="G147" s="89"/>
      <c r="H147" s="73" t="s">
        <v>196</v>
      </c>
      <c r="I147" s="89"/>
      <c r="J147" s="13" t="s">
        <v>33</v>
      </c>
      <c r="K147" s="12">
        <f>VLOOKUP(J147,สรุปที่เข้าร่วม!B:D,3,0)</f>
        <v>4</v>
      </c>
      <c r="L147" s="13" t="s">
        <v>21</v>
      </c>
      <c r="M147" s="23">
        <f>VLOOKUP(F147,school!F:G,2,0)</f>
        <v>35</v>
      </c>
    </row>
    <row r="148" spans="1:13" s="45" customFormat="1" ht="39.950000000000003" customHeight="1" x14ac:dyDescent="0.6">
      <c r="A148" s="68">
        <f t="shared" si="3"/>
        <v>139</v>
      </c>
      <c r="B148" s="64" t="s">
        <v>1814</v>
      </c>
      <c r="C148" s="69"/>
      <c r="D148" s="70" t="s">
        <v>37</v>
      </c>
      <c r="E148" s="55"/>
      <c r="F148" s="70" t="s">
        <v>1648</v>
      </c>
      <c r="G148" s="89"/>
      <c r="H148" s="73"/>
      <c r="I148" s="89"/>
      <c r="J148" s="13" t="s">
        <v>33</v>
      </c>
      <c r="K148" s="12">
        <f>VLOOKUP(J148,สรุปที่เข้าร่วม!B:D,3,0)</f>
        <v>4</v>
      </c>
      <c r="L148" s="13" t="s">
        <v>21</v>
      </c>
      <c r="M148" s="23">
        <f>VLOOKUP(F148,school!F:G,2,0)</f>
        <v>36</v>
      </c>
    </row>
    <row r="149" spans="1:13" s="45" customFormat="1" ht="39.950000000000003" customHeight="1" x14ac:dyDescent="0.6">
      <c r="A149" s="68">
        <f t="shared" si="3"/>
        <v>140</v>
      </c>
      <c r="B149" s="64" t="s">
        <v>1815</v>
      </c>
      <c r="C149" s="69"/>
      <c r="D149" s="70" t="s">
        <v>37</v>
      </c>
      <c r="E149" s="55"/>
      <c r="F149" s="70" t="s">
        <v>1648</v>
      </c>
      <c r="G149" s="89"/>
      <c r="H149" s="73"/>
      <c r="I149" s="89"/>
      <c r="J149" s="13" t="s">
        <v>33</v>
      </c>
      <c r="K149" s="12">
        <f>VLOOKUP(J149,สรุปที่เข้าร่วม!B:D,3,0)</f>
        <v>4</v>
      </c>
      <c r="L149" s="13" t="s">
        <v>21</v>
      </c>
      <c r="M149" s="23">
        <f>VLOOKUP(F149,school!F:G,2,0)</f>
        <v>36</v>
      </c>
    </row>
    <row r="150" spans="1:13" s="45" customFormat="1" ht="39.950000000000003" customHeight="1" x14ac:dyDescent="0.6">
      <c r="A150" s="68">
        <f t="shared" si="3"/>
        <v>141</v>
      </c>
      <c r="B150" s="64" t="s">
        <v>1816</v>
      </c>
      <c r="C150" s="69"/>
      <c r="D150" s="70" t="s">
        <v>37</v>
      </c>
      <c r="E150" s="55"/>
      <c r="F150" s="70" t="s">
        <v>1648</v>
      </c>
      <c r="G150" s="89"/>
      <c r="H150" s="73"/>
      <c r="I150" s="89"/>
      <c r="J150" s="13" t="s">
        <v>33</v>
      </c>
      <c r="K150" s="12">
        <f>VLOOKUP(J150,สรุปที่เข้าร่วม!B:D,3,0)</f>
        <v>4</v>
      </c>
      <c r="L150" s="13" t="s">
        <v>21</v>
      </c>
      <c r="M150" s="23">
        <f>VLOOKUP(F150,school!F:G,2,0)</f>
        <v>36</v>
      </c>
    </row>
    <row r="151" spans="1:13" s="45" customFormat="1" ht="39.950000000000003" customHeight="1" x14ac:dyDescent="0.6">
      <c r="A151" s="68">
        <f t="shared" si="3"/>
        <v>142</v>
      </c>
      <c r="B151" s="64" t="s">
        <v>1817</v>
      </c>
      <c r="C151" s="69"/>
      <c r="D151" s="70" t="s">
        <v>37</v>
      </c>
      <c r="E151" s="55"/>
      <c r="F151" s="70" t="s">
        <v>1648</v>
      </c>
      <c r="G151" s="89"/>
      <c r="H151" s="73"/>
      <c r="I151" s="89"/>
      <c r="J151" s="13" t="s">
        <v>33</v>
      </c>
      <c r="K151" s="12">
        <f>VLOOKUP(J151,สรุปที่เข้าร่วม!B:D,3,0)</f>
        <v>4</v>
      </c>
      <c r="L151" s="13" t="s">
        <v>21</v>
      </c>
      <c r="M151" s="23">
        <f>VLOOKUP(F151,school!F:G,2,0)</f>
        <v>36</v>
      </c>
    </row>
    <row r="152" spans="1:13" s="45" customFormat="1" ht="39.950000000000003" customHeight="1" x14ac:dyDescent="0.6">
      <c r="A152" s="68">
        <f t="shared" si="3"/>
        <v>143</v>
      </c>
      <c r="B152" s="64" t="s">
        <v>1273</v>
      </c>
      <c r="C152" s="71" t="s">
        <v>1274</v>
      </c>
      <c r="D152" s="70" t="s">
        <v>37</v>
      </c>
      <c r="E152" s="55">
        <f>VLOOKUP(D152,สรุปที่เข้าร่วม!H:I,2,0)</f>
        <v>3</v>
      </c>
      <c r="F152" s="70" t="s">
        <v>1651</v>
      </c>
      <c r="G152" s="89"/>
      <c r="H152" s="73" t="s">
        <v>1275</v>
      </c>
      <c r="I152" s="89"/>
      <c r="J152" s="13" t="s">
        <v>33</v>
      </c>
      <c r="K152" s="12">
        <f>VLOOKUP(J152,สรุปที่เข้าร่วม!B:D,3,0)</f>
        <v>4</v>
      </c>
      <c r="L152" s="13" t="s">
        <v>21</v>
      </c>
      <c r="M152" s="23">
        <f>VLOOKUP(F152,school!F:G,2,0)</f>
        <v>37</v>
      </c>
    </row>
    <row r="153" spans="1:13" s="45" customFormat="1" ht="39.950000000000003" customHeight="1" x14ac:dyDescent="0.6">
      <c r="A153" s="68">
        <f t="shared" si="3"/>
        <v>144</v>
      </c>
      <c r="B153" s="64" t="s">
        <v>1410</v>
      </c>
      <c r="C153" s="69"/>
      <c r="D153" s="70" t="s">
        <v>37</v>
      </c>
      <c r="E153" s="55">
        <f>VLOOKUP(D153,สรุปที่เข้าร่วม!H:I,2,0)</f>
        <v>3</v>
      </c>
      <c r="F153" s="70" t="s">
        <v>1651</v>
      </c>
      <c r="G153" s="89"/>
      <c r="H153" s="73" t="s">
        <v>1411</v>
      </c>
      <c r="I153" s="89"/>
      <c r="J153" s="13" t="s">
        <v>33</v>
      </c>
      <c r="K153" s="12">
        <f>VLOOKUP(J153,สรุปที่เข้าร่วม!B:D,3,0)</f>
        <v>4</v>
      </c>
      <c r="L153" s="13" t="s">
        <v>21</v>
      </c>
      <c r="M153" s="23">
        <f>VLOOKUP(F153,school!F:G,2,0)</f>
        <v>37</v>
      </c>
    </row>
    <row r="154" spans="1:13" s="45" customFormat="1" ht="39.950000000000003" customHeight="1" x14ac:dyDescent="0.6">
      <c r="A154" s="68">
        <f t="shared" si="3"/>
        <v>145</v>
      </c>
      <c r="B154" s="64" t="s">
        <v>1472</v>
      </c>
      <c r="C154" s="69"/>
      <c r="D154" s="70" t="s">
        <v>37</v>
      </c>
      <c r="E154" s="55">
        <f>VLOOKUP(D154,สรุปที่เข้าร่วม!H:I,2,0)</f>
        <v>3</v>
      </c>
      <c r="F154" s="70" t="s">
        <v>1654</v>
      </c>
      <c r="G154" s="89"/>
      <c r="H154" s="73" t="s">
        <v>1473</v>
      </c>
      <c r="I154" s="89"/>
      <c r="J154" s="13" t="s">
        <v>33</v>
      </c>
      <c r="K154" s="12">
        <f>VLOOKUP(J154,สรุปที่เข้าร่วม!B:D,3,0)</f>
        <v>4</v>
      </c>
      <c r="L154" s="13" t="s">
        <v>21</v>
      </c>
      <c r="M154" s="23">
        <f>VLOOKUP(F154,school!F:G,2,0)</f>
        <v>38</v>
      </c>
    </row>
    <row r="155" spans="1:13" s="45" customFormat="1" ht="39.950000000000003" customHeight="1" x14ac:dyDescent="0.6">
      <c r="A155" s="68">
        <f t="shared" si="3"/>
        <v>146</v>
      </c>
      <c r="B155" s="64" t="s">
        <v>1768</v>
      </c>
      <c r="C155" s="69"/>
      <c r="D155" s="70" t="s">
        <v>37</v>
      </c>
      <c r="E155" s="55">
        <f>VLOOKUP(D155,สรุปที่เข้าร่วม!H:I,2,0)</f>
        <v>3</v>
      </c>
      <c r="F155" s="70" t="s">
        <v>1660</v>
      </c>
      <c r="G155" s="89"/>
      <c r="H155" s="73" t="s">
        <v>1426</v>
      </c>
      <c r="I155" s="89"/>
      <c r="J155" s="13" t="s">
        <v>33</v>
      </c>
      <c r="K155" s="12">
        <f>VLOOKUP(J155,สรุปที่เข้าร่วม!B:D,3,0)</f>
        <v>4</v>
      </c>
      <c r="L155" s="13" t="s">
        <v>21</v>
      </c>
      <c r="M155" s="23">
        <f>VLOOKUP(F155,school!F:G,2,0)</f>
        <v>40</v>
      </c>
    </row>
    <row r="156" spans="1:13" s="45" customFormat="1" ht="39.950000000000003" customHeight="1" x14ac:dyDescent="0.6">
      <c r="A156" s="68">
        <f t="shared" si="3"/>
        <v>147</v>
      </c>
      <c r="B156" s="64" t="s">
        <v>1336</v>
      </c>
      <c r="C156" s="69"/>
      <c r="D156" s="70" t="s">
        <v>37</v>
      </c>
      <c r="E156" s="55">
        <f>VLOOKUP(D156,สรุปที่เข้าร่วม!H:I,2,0)</f>
        <v>3</v>
      </c>
      <c r="F156" s="70" t="s">
        <v>1666</v>
      </c>
      <c r="G156" s="89"/>
      <c r="H156" s="73" t="s">
        <v>1337</v>
      </c>
      <c r="I156" s="89"/>
      <c r="J156" s="13" t="s">
        <v>33</v>
      </c>
      <c r="K156" s="12">
        <f>VLOOKUP(J156,สรุปที่เข้าร่วม!B:D,3,0)</f>
        <v>4</v>
      </c>
      <c r="L156" s="13" t="s">
        <v>21</v>
      </c>
      <c r="M156" s="23">
        <f>VLOOKUP(F156,school!F:G,2,0)</f>
        <v>42</v>
      </c>
    </row>
    <row r="157" spans="1:13" s="45" customFormat="1" ht="39.950000000000003" customHeight="1" x14ac:dyDescent="0.6">
      <c r="A157" s="68">
        <f t="shared" si="3"/>
        <v>148</v>
      </c>
      <c r="B157" s="64" t="s">
        <v>1338</v>
      </c>
      <c r="C157" s="71" t="s">
        <v>1339</v>
      </c>
      <c r="D157" s="70" t="s">
        <v>37</v>
      </c>
      <c r="E157" s="55">
        <f>VLOOKUP(D157,สรุปที่เข้าร่วม!H:I,2,0)</f>
        <v>3</v>
      </c>
      <c r="F157" s="70" t="s">
        <v>1666</v>
      </c>
      <c r="G157" s="89"/>
      <c r="H157" s="73" t="s">
        <v>1340</v>
      </c>
      <c r="I157" s="89"/>
      <c r="J157" s="13" t="s">
        <v>33</v>
      </c>
      <c r="K157" s="12">
        <f>VLOOKUP(J157,สรุปที่เข้าร่วม!B:D,3,0)</f>
        <v>4</v>
      </c>
      <c r="L157" s="13" t="s">
        <v>21</v>
      </c>
      <c r="M157" s="23">
        <f>VLOOKUP(F157,school!F:G,2,0)</f>
        <v>42</v>
      </c>
    </row>
    <row r="158" spans="1:13" s="45" customFormat="1" ht="39.950000000000003" customHeight="1" x14ac:dyDescent="0.6">
      <c r="A158" s="68">
        <f t="shared" si="3"/>
        <v>149</v>
      </c>
      <c r="B158" s="64" t="s">
        <v>1378</v>
      </c>
      <c r="C158" s="69"/>
      <c r="D158" s="70" t="s">
        <v>37</v>
      </c>
      <c r="E158" s="55">
        <f>VLOOKUP(D158,สรุปที่เข้าร่วม!H:I,2,0)</f>
        <v>3</v>
      </c>
      <c r="F158" s="70" t="s">
        <v>1666</v>
      </c>
      <c r="G158" s="89"/>
      <c r="H158" s="72">
        <v>996098168</v>
      </c>
      <c r="I158" s="89"/>
      <c r="J158" s="13" t="s">
        <v>33</v>
      </c>
      <c r="K158" s="12">
        <f>VLOOKUP(J158,สรุปที่เข้าร่วม!B:D,3,0)</f>
        <v>4</v>
      </c>
      <c r="L158" s="13" t="s">
        <v>21</v>
      </c>
      <c r="M158" s="23">
        <f>VLOOKUP(F158,school!F:G,2,0)</f>
        <v>42</v>
      </c>
    </row>
    <row r="159" spans="1:13" s="45" customFormat="1" ht="39.950000000000003" customHeight="1" x14ac:dyDescent="0.6">
      <c r="A159" s="68">
        <f t="shared" si="3"/>
        <v>150</v>
      </c>
      <c r="B159" s="64" t="s">
        <v>1372</v>
      </c>
      <c r="C159" s="69"/>
      <c r="D159" s="70" t="s">
        <v>37</v>
      </c>
      <c r="E159" s="55">
        <f>VLOOKUP(D159,สรุปที่เข้าร่วม!H:I,2,0)</f>
        <v>3</v>
      </c>
      <c r="F159" s="70" t="s">
        <v>1669</v>
      </c>
      <c r="G159" s="89"/>
      <c r="H159" s="73" t="s">
        <v>1373</v>
      </c>
      <c r="I159" s="89"/>
      <c r="J159" s="13" t="s">
        <v>33</v>
      </c>
      <c r="K159" s="12">
        <f>VLOOKUP(J159,สรุปที่เข้าร่วม!B:D,3,0)</f>
        <v>4</v>
      </c>
      <c r="L159" s="13" t="s">
        <v>21</v>
      </c>
      <c r="M159" s="23">
        <f>VLOOKUP(F159,school!F:G,2,0)</f>
        <v>43</v>
      </c>
    </row>
    <row r="160" spans="1:13" s="45" customFormat="1" ht="39.950000000000003" customHeight="1" x14ac:dyDescent="0.6">
      <c r="A160" s="68">
        <f t="shared" si="3"/>
        <v>151</v>
      </c>
      <c r="B160" s="64" t="s">
        <v>1022</v>
      </c>
      <c r="C160" s="69"/>
      <c r="D160" s="70" t="s">
        <v>37</v>
      </c>
      <c r="E160" s="55">
        <f>VLOOKUP(D160,สรุปที่เข้าร่วม!H:I,2,0)</f>
        <v>3</v>
      </c>
      <c r="F160" s="70" t="s">
        <v>1671</v>
      </c>
      <c r="G160" s="89"/>
      <c r="H160" s="73" t="s">
        <v>1023</v>
      </c>
      <c r="I160" s="89"/>
      <c r="J160" s="13" t="s">
        <v>33</v>
      </c>
      <c r="K160" s="12">
        <f>VLOOKUP(J160,สรุปที่เข้าร่วม!B:D,3,0)</f>
        <v>4</v>
      </c>
      <c r="L160" s="13" t="s">
        <v>21</v>
      </c>
      <c r="M160" s="23">
        <f>VLOOKUP(F160,school!F:G,2,0)</f>
        <v>44</v>
      </c>
    </row>
    <row r="161" spans="1:13" s="45" customFormat="1" ht="39.950000000000003" customHeight="1" x14ac:dyDescent="0.6">
      <c r="A161" s="68">
        <f t="shared" si="3"/>
        <v>152</v>
      </c>
      <c r="B161" s="64" t="s">
        <v>999</v>
      </c>
      <c r="C161" s="69"/>
      <c r="D161" s="70" t="s">
        <v>37</v>
      </c>
      <c r="E161" s="55">
        <f>VLOOKUP(D161,สรุปที่เข้าร่วม!H:I,2,0)</f>
        <v>3</v>
      </c>
      <c r="F161" s="70" t="s">
        <v>1671</v>
      </c>
      <c r="G161" s="89"/>
      <c r="H161" s="73" t="s">
        <v>1000</v>
      </c>
      <c r="I161" s="89"/>
      <c r="J161" s="13" t="s">
        <v>33</v>
      </c>
      <c r="K161" s="12">
        <f>VLOOKUP(J161,สรุปที่เข้าร่วม!B:D,3,0)</f>
        <v>4</v>
      </c>
      <c r="L161" s="13" t="s">
        <v>21</v>
      </c>
      <c r="M161" s="23">
        <f>VLOOKUP(F161,school!F:G,2,0)</f>
        <v>44</v>
      </c>
    </row>
    <row r="162" spans="1:13" s="45" customFormat="1" ht="39.950000000000003" customHeight="1" x14ac:dyDescent="0.6">
      <c r="A162" s="68">
        <f t="shared" si="3"/>
        <v>153</v>
      </c>
      <c r="B162" s="64" t="s">
        <v>1769</v>
      </c>
      <c r="C162" s="69"/>
      <c r="D162" s="70" t="s">
        <v>37</v>
      </c>
      <c r="E162" s="55">
        <f>VLOOKUP(D162,สรุปที่เข้าร่วม!H:I,2,0)</f>
        <v>3</v>
      </c>
      <c r="F162" s="70" t="s">
        <v>1674</v>
      </c>
      <c r="G162" s="89"/>
      <c r="H162" s="73" t="s">
        <v>1228</v>
      </c>
      <c r="I162" s="89"/>
      <c r="J162" s="13" t="s">
        <v>33</v>
      </c>
      <c r="K162" s="12">
        <f>VLOOKUP(J162,สรุปที่เข้าร่วม!B:D,3,0)</f>
        <v>4</v>
      </c>
      <c r="L162" s="13" t="s">
        <v>21</v>
      </c>
      <c r="M162" s="23">
        <f>VLOOKUP(F162,school!F:G,2,0)</f>
        <v>45</v>
      </c>
    </row>
    <row r="163" spans="1:13" s="45" customFormat="1" ht="39.950000000000003" customHeight="1" x14ac:dyDescent="0.6">
      <c r="A163" s="68">
        <f t="shared" si="3"/>
        <v>154</v>
      </c>
      <c r="B163" s="64" t="s">
        <v>1770</v>
      </c>
      <c r="C163" s="71" t="s">
        <v>1251</v>
      </c>
      <c r="D163" s="70" t="s">
        <v>37</v>
      </c>
      <c r="E163" s="55">
        <f>VLOOKUP(D163,สรุปที่เข้าร่วม!H:I,2,0)</f>
        <v>3</v>
      </c>
      <c r="F163" s="70" t="s">
        <v>1674</v>
      </c>
      <c r="G163" s="89"/>
      <c r="H163" s="73" t="s">
        <v>1252</v>
      </c>
      <c r="I163" s="89"/>
      <c r="J163" s="13" t="s">
        <v>33</v>
      </c>
      <c r="K163" s="12">
        <f>VLOOKUP(J163,สรุปที่เข้าร่วม!B:D,3,0)</f>
        <v>4</v>
      </c>
      <c r="L163" s="13" t="s">
        <v>21</v>
      </c>
      <c r="M163" s="23">
        <f>VLOOKUP(F163,school!F:G,2,0)</f>
        <v>45</v>
      </c>
    </row>
    <row r="164" spans="1:13" s="45" customFormat="1" ht="39.950000000000003" customHeight="1" x14ac:dyDescent="0.6">
      <c r="A164" s="68">
        <f t="shared" si="3"/>
        <v>155</v>
      </c>
      <c r="B164" s="64" t="s">
        <v>1253</v>
      </c>
      <c r="C164" s="69"/>
      <c r="D164" s="70" t="s">
        <v>37</v>
      </c>
      <c r="E164" s="55">
        <f>VLOOKUP(D164,สรุปที่เข้าร่วม!H:I,2,0)</f>
        <v>3</v>
      </c>
      <c r="F164" s="70" t="s">
        <v>1674</v>
      </c>
      <c r="G164" s="89"/>
      <c r="H164" s="73" t="s">
        <v>1254</v>
      </c>
      <c r="I164" s="89"/>
      <c r="J164" s="13" t="s">
        <v>33</v>
      </c>
      <c r="K164" s="12">
        <f>VLOOKUP(J164,สรุปที่เข้าร่วม!B:D,3,0)</f>
        <v>4</v>
      </c>
      <c r="L164" s="13" t="s">
        <v>21</v>
      </c>
      <c r="M164" s="23">
        <f>VLOOKUP(F164,school!F:G,2,0)</f>
        <v>45</v>
      </c>
    </row>
    <row r="165" spans="1:13" s="45" customFormat="1" ht="39.950000000000003" customHeight="1" x14ac:dyDescent="0.6">
      <c r="A165" s="68">
        <f t="shared" si="3"/>
        <v>156</v>
      </c>
      <c r="B165" s="64" t="s">
        <v>1276</v>
      </c>
      <c r="C165" s="69"/>
      <c r="D165" s="70" t="s">
        <v>37</v>
      </c>
      <c r="E165" s="55">
        <f>VLOOKUP(D165,สรุปที่เข้าร่วม!H:I,2,0)</f>
        <v>3</v>
      </c>
      <c r="F165" s="70" t="s">
        <v>1674</v>
      </c>
      <c r="G165" s="89"/>
      <c r="H165" s="73" t="s">
        <v>1277</v>
      </c>
      <c r="I165" s="89"/>
      <c r="J165" s="13" t="s">
        <v>33</v>
      </c>
      <c r="K165" s="12">
        <f>VLOOKUP(J165,สรุปที่เข้าร่วม!B:D,3,0)</f>
        <v>4</v>
      </c>
      <c r="L165" s="13" t="s">
        <v>21</v>
      </c>
      <c r="M165" s="23">
        <f>VLOOKUP(F165,school!F:G,2,0)</f>
        <v>45</v>
      </c>
    </row>
    <row r="166" spans="1:13" s="45" customFormat="1" ht="39.950000000000003" customHeight="1" x14ac:dyDescent="0.6">
      <c r="A166" s="68">
        <f t="shared" si="3"/>
        <v>157</v>
      </c>
      <c r="B166" s="64" t="s">
        <v>1367</v>
      </c>
      <c r="C166" s="71" t="s">
        <v>1368</v>
      </c>
      <c r="D166" s="70" t="s">
        <v>37</v>
      </c>
      <c r="E166" s="55">
        <f>VLOOKUP(D166,สรุปที่เข้าร่วม!H:I,2,0)</f>
        <v>3</v>
      </c>
      <c r="F166" s="70" t="s">
        <v>1677</v>
      </c>
      <c r="G166" s="89"/>
      <c r="H166" s="73" t="s">
        <v>1369</v>
      </c>
      <c r="I166" s="89"/>
      <c r="J166" s="13" t="s">
        <v>33</v>
      </c>
      <c r="K166" s="12">
        <f>VLOOKUP(J166,สรุปที่เข้าร่วม!B:D,3,0)</f>
        <v>4</v>
      </c>
      <c r="L166" s="13" t="s">
        <v>21</v>
      </c>
      <c r="M166" s="23">
        <f>VLOOKUP(F166,school!F:G,2,0)</f>
        <v>46</v>
      </c>
    </row>
    <row r="167" spans="1:13" s="45" customFormat="1" ht="39.950000000000003" customHeight="1" x14ac:dyDescent="0.6">
      <c r="A167" s="68">
        <f t="shared" si="3"/>
        <v>158</v>
      </c>
      <c r="B167" s="64" t="s">
        <v>1772</v>
      </c>
      <c r="C167" s="69"/>
      <c r="D167" s="70" t="s">
        <v>37</v>
      </c>
      <c r="E167" s="55">
        <f>VLOOKUP(D167,สรุปที่เข้าร่วม!H:I,2,0)</f>
        <v>3</v>
      </c>
      <c r="F167" s="70" t="s">
        <v>1680</v>
      </c>
      <c r="G167" s="89"/>
      <c r="H167" s="73" t="s">
        <v>1081</v>
      </c>
      <c r="I167" s="89"/>
      <c r="J167" s="13" t="s">
        <v>33</v>
      </c>
      <c r="K167" s="12">
        <f>VLOOKUP(J167,สรุปที่เข้าร่วม!B:D,3,0)</f>
        <v>4</v>
      </c>
      <c r="L167" s="13" t="s">
        <v>21</v>
      </c>
      <c r="M167" s="23">
        <f>VLOOKUP(F167,school!F:G,2,0)</f>
        <v>47</v>
      </c>
    </row>
    <row r="168" spans="1:13" s="45" customFormat="1" ht="39.950000000000003" customHeight="1" x14ac:dyDescent="0.6">
      <c r="A168" s="68">
        <f t="shared" si="3"/>
        <v>159</v>
      </c>
      <c r="B168" s="64" t="s">
        <v>1099</v>
      </c>
      <c r="C168" s="69"/>
      <c r="D168" s="70" t="s">
        <v>37</v>
      </c>
      <c r="E168" s="55">
        <f>VLOOKUP(D168,สรุปที่เข้าร่วม!H:I,2,0)</f>
        <v>3</v>
      </c>
      <c r="F168" s="70" t="s">
        <v>1680</v>
      </c>
      <c r="G168" s="89"/>
      <c r="H168" s="73" t="s">
        <v>1100</v>
      </c>
      <c r="I168" s="89"/>
      <c r="J168" s="13" t="s">
        <v>33</v>
      </c>
      <c r="K168" s="12">
        <f>VLOOKUP(J168,สรุปที่เข้าร่วม!B:D,3,0)</f>
        <v>4</v>
      </c>
      <c r="L168" s="13" t="s">
        <v>21</v>
      </c>
      <c r="M168" s="23">
        <f>VLOOKUP(F168,school!F:G,2,0)</f>
        <v>47</v>
      </c>
    </row>
    <row r="169" spans="1:13" s="53" customFormat="1" ht="39.950000000000003" customHeight="1" x14ac:dyDescent="0.6">
      <c r="A169" s="68">
        <f t="shared" si="3"/>
        <v>160</v>
      </c>
      <c r="B169" s="65" t="s">
        <v>838</v>
      </c>
      <c r="C169" s="74"/>
      <c r="D169" s="75" t="s">
        <v>37</v>
      </c>
      <c r="E169" s="76">
        <f>VLOOKUP(D169,สรุปที่เข้าร่วม!H:I,2,0)</f>
        <v>3</v>
      </c>
      <c r="F169" s="75" t="s">
        <v>1688</v>
      </c>
      <c r="G169" s="93"/>
      <c r="H169" s="77" t="s">
        <v>839</v>
      </c>
      <c r="I169" s="93"/>
      <c r="J169" s="51" t="s">
        <v>33</v>
      </c>
      <c r="K169" s="52">
        <f>VLOOKUP(J169,สรุปที่เข้าร่วม!B:D,3,0)</f>
        <v>4</v>
      </c>
      <c r="L169" s="51" t="s">
        <v>21</v>
      </c>
      <c r="M169" s="23">
        <f>VLOOKUP(F169,school!F:G,2,0)</f>
        <v>50</v>
      </c>
    </row>
    <row r="170" spans="1:13" s="45" customFormat="1" ht="39.950000000000003" customHeight="1" x14ac:dyDescent="0.6">
      <c r="A170" s="68">
        <f t="shared" si="3"/>
        <v>161</v>
      </c>
      <c r="B170" s="64" t="s">
        <v>794</v>
      </c>
      <c r="C170" s="69"/>
      <c r="D170" s="70" t="s">
        <v>37</v>
      </c>
      <c r="E170" s="55">
        <f>VLOOKUP(D170,สรุปที่เข้าร่วม!H:I,2,0)</f>
        <v>3</v>
      </c>
      <c r="F170" s="70" t="s">
        <v>1693</v>
      </c>
      <c r="G170" s="89"/>
      <c r="H170" s="73" t="s">
        <v>795</v>
      </c>
      <c r="I170" s="89"/>
      <c r="J170" s="13" t="s">
        <v>33</v>
      </c>
      <c r="K170" s="12">
        <f>VLOOKUP(J170,สรุปที่เข้าร่วม!B:D,3,0)</f>
        <v>4</v>
      </c>
      <c r="L170" s="13" t="s">
        <v>21</v>
      </c>
      <c r="M170" s="23">
        <f>VLOOKUP(F170,school!F:G,2,0)</f>
        <v>52</v>
      </c>
    </row>
    <row r="171" spans="1:13" s="45" customFormat="1" ht="39.950000000000003" customHeight="1" x14ac:dyDescent="0.6">
      <c r="A171" s="68">
        <f t="shared" si="3"/>
        <v>162</v>
      </c>
      <c r="B171" s="64" t="s">
        <v>1773</v>
      </c>
      <c r="C171" s="69"/>
      <c r="D171" s="70" t="s">
        <v>37</v>
      </c>
      <c r="E171" s="55">
        <f>VLOOKUP(D171,สรุปที่เข้าร่วม!H:I,2,0)</f>
        <v>3</v>
      </c>
      <c r="F171" s="70" t="s">
        <v>1693</v>
      </c>
      <c r="G171" s="89"/>
      <c r="H171" s="72" t="s">
        <v>799</v>
      </c>
      <c r="I171" s="89"/>
      <c r="J171" s="13" t="s">
        <v>33</v>
      </c>
      <c r="K171" s="12">
        <f>VLOOKUP(J171,สรุปที่เข้าร่วม!B:D,3,0)</f>
        <v>4</v>
      </c>
      <c r="L171" s="13" t="s">
        <v>21</v>
      </c>
      <c r="M171" s="23">
        <f>VLOOKUP(F171,school!F:G,2,0)</f>
        <v>52</v>
      </c>
    </row>
    <row r="172" spans="1:13" s="45" customFormat="1" ht="39.950000000000003" customHeight="1" x14ac:dyDescent="0.6">
      <c r="A172" s="68">
        <f t="shared" si="3"/>
        <v>163</v>
      </c>
      <c r="B172" s="64" t="s">
        <v>1774</v>
      </c>
      <c r="C172" s="71"/>
      <c r="D172" s="70" t="s">
        <v>37</v>
      </c>
      <c r="E172" s="55">
        <f>VLOOKUP(D172,สรุปที่เข้าร่วม!H:I,2,0)</f>
        <v>3</v>
      </c>
      <c r="F172" s="70" t="s">
        <v>1693</v>
      </c>
      <c r="G172" s="89"/>
      <c r="H172" s="73" t="s">
        <v>892</v>
      </c>
      <c r="I172" s="89"/>
      <c r="J172" s="13" t="s">
        <v>33</v>
      </c>
      <c r="K172" s="12">
        <f>VLOOKUP(J172,สรุปที่เข้าร่วม!B:D,3,0)</f>
        <v>4</v>
      </c>
      <c r="L172" s="13" t="s">
        <v>21</v>
      </c>
      <c r="M172" s="23">
        <f>VLOOKUP(F172,school!F:G,2,0)</f>
        <v>52</v>
      </c>
    </row>
    <row r="173" spans="1:13" s="45" customFormat="1" ht="39.950000000000003" customHeight="1" x14ac:dyDescent="0.6">
      <c r="A173" s="68">
        <f t="shared" si="3"/>
        <v>164</v>
      </c>
      <c r="B173" s="64" t="s">
        <v>641</v>
      </c>
      <c r="C173" s="69"/>
      <c r="D173" s="70" t="s">
        <v>37</v>
      </c>
      <c r="E173" s="55">
        <f>VLOOKUP(D173,สรุปที่เข้าร่วม!H:I,2,0)</f>
        <v>3</v>
      </c>
      <c r="F173" s="70" t="s">
        <v>1696</v>
      </c>
      <c r="G173" s="89"/>
      <c r="H173" s="73" t="s">
        <v>642</v>
      </c>
      <c r="I173" s="89"/>
      <c r="J173" s="13" t="s">
        <v>33</v>
      </c>
      <c r="K173" s="12">
        <f>VLOOKUP(J173,สรุปที่เข้าร่วม!B:D,3,0)</f>
        <v>4</v>
      </c>
      <c r="L173" s="13" t="s">
        <v>21</v>
      </c>
      <c r="M173" s="23">
        <f>VLOOKUP(F173,school!F:G,2,0)</f>
        <v>53</v>
      </c>
    </row>
    <row r="174" spans="1:13" s="45" customFormat="1" ht="39.950000000000003" customHeight="1" x14ac:dyDescent="0.6">
      <c r="A174" s="68">
        <f t="shared" si="3"/>
        <v>165</v>
      </c>
      <c r="B174" s="64" t="s">
        <v>926</v>
      </c>
      <c r="C174" s="69"/>
      <c r="D174" s="70" t="s">
        <v>37</v>
      </c>
      <c r="E174" s="55">
        <f>VLOOKUP(D174,สรุปที่เข้าร่วม!H:I,2,0)</f>
        <v>3</v>
      </c>
      <c r="F174" s="70" t="s">
        <v>1702</v>
      </c>
      <c r="G174" s="89"/>
      <c r="H174" s="73" t="s">
        <v>927</v>
      </c>
      <c r="I174" s="89"/>
      <c r="J174" s="13" t="s">
        <v>33</v>
      </c>
      <c r="K174" s="12">
        <f>VLOOKUP(J174,สรุปที่เข้าร่วม!B:D,3,0)</f>
        <v>4</v>
      </c>
      <c r="L174" s="13" t="s">
        <v>21</v>
      </c>
      <c r="M174" s="23">
        <f>VLOOKUP(F174,school!F:G,2,0)</f>
        <v>55</v>
      </c>
    </row>
    <row r="175" spans="1:13" s="45" customFormat="1" ht="39.950000000000003" customHeight="1" x14ac:dyDescent="0.6">
      <c r="A175" s="68">
        <f t="shared" si="3"/>
        <v>166</v>
      </c>
      <c r="B175" s="64" t="s">
        <v>940</v>
      </c>
      <c r="C175" s="69"/>
      <c r="D175" s="70" t="s">
        <v>37</v>
      </c>
      <c r="E175" s="55">
        <f>VLOOKUP(D175,สรุปที่เข้าร่วม!H:I,2,0)</f>
        <v>3</v>
      </c>
      <c r="F175" s="70" t="s">
        <v>1702</v>
      </c>
      <c r="G175" s="89"/>
      <c r="H175" s="73" t="s">
        <v>941</v>
      </c>
      <c r="I175" s="89"/>
      <c r="J175" s="13" t="s">
        <v>33</v>
      </c>
      <c r="K175" s="12">
        <f>VLOOKUP(J175,สรุปที่เข้าร่วม!B:D,3,0)</f>
        <v>4</v>
      </c>
      <c r="L175" s="13" t="s">
        <v>21</v>
      </c>
      <c r="M175" s="23">
        <f>VLOOKUP(F175,school!F:G,2,0)</f>
        <v>55</v>
      </c>
    </row>
    <row r="176" spans="1:13" s="45" customFormat="1" ht="39.950000000000003" customHeight="1" x14ac:dyDescent="0.6">
      <c r="A176" s="68">
        <f t="shared" si="3"/>
        <v>167</v>
      </c>
      <c r="B176" s="64" t="s">
        <v>948</v>
      </c>
      <c r="C176" s="69"/>
      <c r="D176" s="70" t="s">
        <v>37</v>
      </c>
      <c r="E176" s="55">
        <f>VLOOKUP(D176,สรุปที่เข้าร่วม!H:I,2,0)</f>
        <v>3</v>
      </c>
      <c r="F176" s="70" t="s">
        <v>1702</v>
      </c>
      <c r="G176" s="89"/>
      <c r="H176" s="73" t="s">
        <v>949</v>
      </c>
      <c r="I176" s="89"/>
      <c r="J176" s="13" t="s">
        <v>33</v>
      </c>
      <c r="K176" s="12">
        <f>VLOOKUP(J176,สรุปที่เข้าร่วม!B:D,3,0)</f>
        <v>4</v>
      </c>
      <c r="L176" s="13" t="s">
        <v>21</v>
      </c>
      <c r="M176" s="23">
        <f>VLOOKUP(F176,school!F:G,2,0)</f>
        <v>55</v>
      </c>
    </row>
    <row r="177" spans="1:13" s="45" customFormat="1" ht="39.950000000000003" customHeight="1" x14ac:dyDescent="0.6">
      <c r="A177" s="68">
        <f t="shared" si="3"/>
        <v>168</v>
      </c>
      <c r="B177" s="64" t="s">
        <v>853</v>
      </c>
      <c r="C177" s="71" t="s">
        <v>854</v>
      </c>
      <c r="D177" s="70" t="s">
        <v>37</v>
      </c>
      <c r="E177" s="55">
        <f>VLOOKUP(D177,สรุปที่เข้าร่วม!H:I,2,0)</f>
        <v>3</v>
      </c>
      <c r="F177" s="70" t="s">
        <v>1711</v>
      </c>
      <c r="G177" s="89"/>
      <c r="H177" s="73" t="s">
        <v>855</v>
      </c>
      <c r="I177" s="89"/>
      <c r="J177" s="13" t="s">
        <v>33</v>
      </c>
      <c r="K177" s="12">
        <f>VLOOKUP(J177,สรุปที่เข้าร่วม!B:D,3,0)</f>
        <v>4</v>
      </c>
      <c r="L177" s="13" t="s">
        <v>21</v>
      </c>
      <c r="M177" s="23">
        <f>VLOOKUP(F177,school!F:G,2,0)</f>
        <v>58</v>
      </c>
    </row>
    <row r="178" spans="1:13" s="45" customFormat="1" ht="39.950000000000003" customHeight="1" x14ac:dyDescent="0.6">
      <c r="A178" s="68">
        <f t="shared" si="3"/>
        <v>169</v>
      </c>
      <c r="B178" s="64" t="s">
        <v>917</v>
      </c>
      <c r="C178" s="69"/>
      <c r="D178" s="70" t="s">
        <v>37</v>
      </c>
      <c r="E178" s="55">
        <f>VLOOKUP(D178,สรุปที่เข้าร่วม!H:I,2,0)</f>
        <v>3</v>
      </c>
      <c r="F178" s="70" t="s">
        <v>1717</v>
      </c>
      <c r="G178" s="89"/>
      <c r="H178" s="73" t="s">
        <v>918</v>
      </c>
      <c r="I178" s="89"/>
      <c r="J178" s="13" t="s">
        <v>33</v>
      </c>
      <c r="K178" s="12">
        <f>VLOOKUP(J178,สรุปที่เข้าร่วม!B:D,3,0)</f>
        <v>4</v>
      </c>
      <c r="L178" s="13" t="s">
        <v>21</v>
      </c>
      <c r="M178" s="23">
        <f>VLOOKUP(F178,school!F:G,2,0)</f>
        <v>60</v>
      </c>
    </row>
    <row r="179" spans="1:13" s="45" customFormat="1" ht="39.950000000000003" customHeight="1" x14ac:dyDescent="0.6">
      <c r="A179" s="68">
        <f t="shared" si="3"/>
        <v>170</v>
      </c>
      <c r="B179" s="64" t="s">
        <v>979</v>
      </c>
      <c r="C179" s="69"/>
      <c r="D179" s="70" t="s">
        <v>37</v>
      </c>
      <c r="E179" s="55">
        <f>VLOOKUP(D179,สรุปที่เข้าร่วม!H:I,2,0)</f>
        <v>3</v>
      </c>
      <c r="F179" s="70" t="s">
        <v>1717</v>
      </c>
      <c r="G179" s="89"/>
      <c r="H179" s="73" t="s">
        <v>980</v>
      </c>
      <c r="I179" s="89"/>
      <c r="J179" s="13" t="s">
        <v>33</v>
      </c>
      <c r="K179" s="12">
        <f>VLOOKUP(J179,สรุปที่เข้าร่วม!B:D,3,0)</f>
        <v>4</v>
      </c>
      <c r="L179" s="13" t="s">
        <v>21</v>
      </c>
      <c r="M179" s="23">
        <f>VLOOKUP(F179,school!F:G,2,0)</f>
        <v>60</v>
      </c>
    </row>
    <row r="180" spans="1:13" s="45" customFormat="1" ht="39.950000000000003" customHeight="1" x14ac:dyDescent="0.6">
      <c r="A180" s="68">
        <f t="shared" si="3"/>
        <v>171</v>
      </c>
      <c r="B180" s="64" t="s">
        <v>500</v>
      </c>
      <c r="C180" s="71" t="s">
        <v>35</v>
      </c>
      <c r="D180" s="70" t="s">
        <v>37</v>
      </c>
      <c r="E180" s="55">
        <f>VLOOKUP(D180,สรุปที่เข้าร่วม!H:I,2,0)</f>
        <v>3</v>
      </c>
      <c r="F180" s="70" t="s">
        <v>1722</v>
      </c>
      <c r="G180" s="89"/>
      <c r="H180" s="72">
        <v>867764735</v>
      </c>
      <c r="I180" s="89"/>
      <c r="J180" s="13" t="s">
        <v>33</v>
      </c>
      <c r="K180" s="12">
        <f>VLOOKUP(J180,สรุปที่เข้าร่วม!B:D,3,0)</f>
        <v>4</v>
      </c>
      <c r="L180" s="13" t="s">
        <v>21</v>
      </c>
      <c r="M180" s="23">
        <f>VLOOKUP(F180,school!F:G,2,0)</f>
        <v>62</v>
      </c>
    </row>
    <row r="181" spans="1:13" s="45" customFormat="1" ht="39.950000000000003" customHeight="1" x14ac:dyDescent="0.6">
      <c r="A181" s="68">
        <f t="shared" si="3"/>
        <v>172</v>
      </c>
      <c r="B181" s="64" t="s">
        <v>664</v>
      </c>
      <c r="C181" s="69"/>
      <c r="D181" s="70" t="s">
        <v>37</v>
      </c>
      <c r="E181" s="55">
        <f>VLOOKUP(D181,สรุปที่เข้าร่วม!H:I,2,0)</f>
        <v>3</v>
      </c>
      <c r="F181" s="70" t="s">
        <v>1725</v>
      </c>
      <c r="G181" s="89"/>
      <c r="H181" s="73" t="s">
        <v>665</v>
      </c>
      <c r="I181" s="89"/>
      <c r="J181" s="13" t="s">
        <v>33</v>
      </c>
      <c r="K181" s="12">
        <f>VLOOKUP(J181,สรุปที่เข้าร่วม!B:D,3,0)</f>
        <v>4</v>
      </c>
      <c r="L181" s="13" t="s">
        <v>21</v>
      </c>
      <c r="M181" s="23">
        <f>VLOOKUP(F181,school!F:G,2,0)</f>
        <v>63</v>
      </c>
    </row>
    <row r="182" spans="1:13" s="45" customFormat="1" ht="39.950000000000003" customHeight="1" x14ac:dyDescent="0.6">
      <c r="A182" s="68">
        <f t="shared" si="3"/>
        <v>173</v>
      </c>
      <c r="B182" s="64" t="s">
        <v>1848</v>
      </c>
      <c r="C182" s="69"/>
      <c r="D182" s="70" t="s">
        <v>37</v>
      </c>
      <c r="E182" s="55"/>
      <c r="F182" s="70" t="s">
        <v>1736</v>
      </c>
      <c r="G182" s="89"/>
      <c r="H182" s="73" t="s">
        <v>1849</v>
      </c>
      <c r="I182" s="89"/>
      <c r="J182" s="13" t="s">
        <v>33</v>
      </c>
      <c r="K182" s="12">
        <f>VLOOKUP(J182,สรุปที่เข้าร่วม!B:D,3,0)</f>
        <v>4</v>
      </c>
      <c r="L182" s="13" t="s">
        <v>21</v>
      </c>
      <c r="M182" s="23">
        <f>VLOOKUP(F182,school!F:G,2,0)</f>
        <v>67</v>
      </c>
    </row>
    <row r="183" spans="1:13" s="101" customFormat="1" ht="30" x14ac:dyDescent="0.65">
      <c r="A183" s="102"/>
      <c r="B183" s="104" t="s">
        <v>45</v>
      </c>
      <c r="C183" s="66"/>
      <c r="D183" s="96"/>
      <c r="E183" s="55"/>
      <c r="F183" s="106" t="s">
        <v>1811</v>
      </c>
      <c r="G183" s="107">
        <f>COUNTIF(J:J,B183)</f>
        <v>96</v>
      </c>
      <c r="H183" s="108" t="s">
        <v>1862</v>
      </c>
      <c r="I183" s="97"/>
      <c r="J183" s="98"/>
      <c r="K183" s="99"/>
      <c r="L183" s="98"/>
      <c r="M183" s="100"/>
    </row>
    <row r="184" spans="1:13" s="45" customFormat="1" ht="39.950000000000003" customHeight="1" x14ac:dyDescent="0.6">
      <c r="A184" s="68">
        <f>A182+1</f>
        <v>174</v>
      </c>
      <c r="B184" s="64" t="s">
        <v>254</v>
      </c>
      <c r="C184" s="69"/>
      <c r="D184" s="70" t="s">
        <v>24</v>
      </c>
      <c r="E184" s="55">
        <f>VLOOKUP(D184,สรุปที่เข้าร่วม!H:I,2,0)</f>
        <v>2</v>
      </c>
      <c r="F184" s="70" t="s">
        <v>1615</v>
      </c>
      <c r="G184" s="89"/>
      <c r="H184" s="73" t="s">
        <v>255</v>
      </c>
      <c r="I184" s="89"/>
      <c r="J184" s="13" t="s">
        <v>45</v>
      </c>
      <c r="K184" s="12">
        <f>VLOOKUP(J184,สรุปที่เข้าร่วม!B:D,3,0)</f>
        <v>5</v>
      </c>
      <c r="L184" s="13" t="s">
        <v>21</v>
      </c>
      <c r="M184" s="23">
        <f>VLOOKUP(F184,school!F:G,2,0)</f>
        <v>25</v>
      </c>
    </row>
    <row r="185" spans="1:13" s="45" customFormat="1" ht="39.950000000000003" customHeight="1" x14ac:dyDescent="0.6">
      <c r="A185" s="68">
        <f>A184+1</f>
        <v>175</v>
      </c>
      <c r="B185" s="64" t="s">
        <v>199</v>
      </c>
      <c r="C185" s="69"/>
      <c r="D185" s="70" t="s">
        <v>24</v>
      </c>
      <c r="E185" s="55">
        <f>VLOOKUP(D185,สรุปที่เข้าร่วม!H:I,2,0)</f>
        <v>2</v>
      </c>
      <c r="F185" s="70" t="s">
        <v>1621</v>
      </c>
      <c r="G185" s="89"/>
      <c r="H185" s="73" t="s">
        <v>200</v>
      </c>
      <c r="I185" s="89"/>
      <c r="J185" s="13" t="s">
        <v>45</v>
      </c>
      <c r="K185" s="12">
        <f>VLOOKUP(J185,สรุปที่เข้าร่วม!B:D,3,0)</f>
        <v>5</v>
      </c>
      <c r="L185" s="13" t="s">
        <v>21</v>
      </c>
      <c r="M185" s="23">
        <f>VLOOKUP(F185,school!F:G,2,0)</f>
        <v>27</v>
      </c>
    </row>
    <row r="186" spans="1:13" s="45" customFormat="1" ht="39.950000000000003" customHeight="1" x14ac:dyDescent="0.6">
      <c r="A186" s="68">
        <f t="shared" ref="A186:A251" si="4">A185+1</f>
        <v>176</v>
      </c>
      <c r="B186" s="64" t="s">
        <v>224</v>
      </c>
      <c r="C186" s="69"/>
      <c r="D186" s="70" t="s">
        <v>24</v>
      </c>
      <c r="E186" s="55">
        <f>VLOOKUP(D186,สรุปที่เข้าร่วม!H:I,2,0)</f>
        <v>2</v>
      </c>
      <c r="F186" s="70" t="s">
        <v>1630</v>
      </c>
      <c r="G186" s="89"/>
      <c r="H186" s="73" t="s">
        <v>225</v>
      </c>
      <c r="I186" s="89"/>
      <c r="J186" s="13" t="s">
        <v>45</v>
      </c>
      <c r="K186" s="12">
        <f>VLOOKUP(J186,สรุปที่เข้าร่วม!B:D,3,0)</f>
        <v>5</v>
      </c>
      <c r="L186" s="13" t="s">
        <v>21</v>
      </c>
      <c r="M186" s="23">
        <f>VLOOKUP(F186,school!F:G,2,0)</f>
        <v>30</v>
      </c>
    </row>
    <row r="187" spans="1:13" s="45" customFormat="1" ht="39.950000000000003" customHeight="1" x14ac:dyDescent="0.6">
      <c r="A187" s="68">
        <f t="shared" si="4"/>
        <v>177</v>
      </c>
      <c r="B187" s="64" t="s">
        <v>1229</v>
      </c>
      <c r="C187" s="69"/>
      <c r="D187" s="70" t="s">
        <v>24</v>
      </c>
      <c r="E187" s="55">
        <f>VLOOKUP(D187,สรุปที่เข้าร่วม!H:I,2,0)</f>
        <v>2</v>
      </c>
      <c r="F187" s="70" t="s">
        <v>1651</v>
      </c>
      <c r="G187" s="89"/>
      <c r="H187" s="73" t="s">
        <v>1230</v>
      </c>
      <c r="I187" s="89"/>
      <c r="J187" s="13" t="s">
        <v>45</v>
      </c>
      <c r="K187" s="12">
        <f>VLOOKUP(J187,สรุปที่เข้าร่วม!B:D,3,0)</f>
        <v>5</v>
      </c>
      <c r="L187" s="13" t="s">
        <v>21</v>
      </c>
      <c r="M187" s="23">
        <f>VLOOKUP(F187,school!F:G,2,0)</f>
        <v>37</v>
      </c>
    </row>
    <row r="188" spans="1:13" s="45" customFormat="1" ht="39.950000000000003" customHeight="1" x14ac:dyDescent="0.6">
      <c r="A188" s="68">
        <f t="shared" si="4"/>
        <v>178</v>
      </c>
      <c r="B188" s="64" t="s">
        <v>678</v>
      </c>
      <c r="C188" s="69"/>
      <c r="D188" s="70" t="s">
        <v>24</v>
      </c>
      <c r="E188" s="55">
        <f>VLOOKUP(D188,สรุปที่เข้าร่วม!H:I,2,0)</f>
        <v>2</v>
      </c>
      <c r="F188" s="70" t="s">
        <v>1680</v>
      </c>
      <c r="G188" s="89"/>
      <c r="H188" s="73" t="s">
        <v>679</v>
      </c>
      <c r="I188" s="89"/>
      <c r="J188" s="13" t="s">
        <v>45</v>
      </c>
      <c r="K188" s="12">
        <f>VLOOKUP(J188,สรุปที่เข้าร่วม!B:D,3,0)</f>
        <v>5</v>
      </c>
      <c r="L188" s="13" t="s">
        <v>21</v>
      </c>
      <c r="M188" s="23">
        <f>VLOOKUP(F188,school!F:G,2,0)</f>
        <v>47</v>
      </c>
    </row>
    <row r="189" spans="1:13" s="45" customFormat="1" ht="39.950000000000003" customHeight="1" x14ac:dyDescent="0.6">
      <c r="A189" s="68">
        <f t="shared" si="4"/>
        <v>179</v>
      </c>
      <c r="B189" s="64" t="s">
        <v>525</v>
      </c>
      <c r="C189" s="69"/>
      <c r="D189" s="70" t="s">
        <v>24</v>
      </c>
      <c r="E189" s="55">
        <f>VLOOKUP(D189,สรุปที่เข้าร่วม!H:I,2,0)</f>
        <v>2</v>
      </c>
      <c r="F189" s="70" t="s">
        <v>1725</v>
      </c>
      <c r="G189" s="89"/>
      <c r="H189" s="73" t="s">
        <v>526</v>
      </c>
      <c r="I189" s="89"/>
      <c r="J189" s="13" t="s">
        <v>45</v>
      </c>
      <c r="K189" s="12">
        <f>VLOOKUP(J189,สรุปที่เข้าร่วม!B:D,3,0)</f>
        <v>5</v>
      </c>
      <c r="L189" s="13" t="s">
        <v>21</v>
      </c>
      <c r="M189" s="23">
        <f>VLOOKUP(F189,school!F:G,2,0)</f>
        <v>63</v>
      </c>
    </row>
    <row r="190" spans="1:13" s="45" customFormat="1" ht="39.950000000000003" customHeight="1" x14ac:dyDescent="0.6">
      <c r="A190" s="68">
        <f t="shared" si="4"/>
        <v>180</v>
      </c>
      <c r="B190" s="64" t="s">
        <v>529</v>
      </c>
      <c r="C190" s="69"/>
      <c r="D190" s="70" t="s">
        <v>24</v>
      </c>
      <c r="E190" s="55">
        <f>VLOOKUP(D190,สรุปที่เข้าร่วม!H:I,2,0)</f>
        <v>2</v>
      </c>
      <c r="F190" s="70" t="s">
        <v>1725</v>
      </c>
      <c r="G190" s="89"/>
      <c r="H190" s="73" t="s">
        <v>530</v>
      </c>
      <c r="I190" s="89"/>
      <c r="J190" s="13" t="s">
        <v>45</v>
      </c>
      <c r="K190" s="12">
        <f>VLOOKUP(J190,สรุปที่เข้าร่วม!B:D,3,0)</f>
        <v>5</v>
      </c>
      <c r="L190" s="13" t="s">
        <v>21</v>
      </c>
      <c r="M190" s="23">
        <f>VLOOKUP(F190,school!F:G,2,0)</f>
        <v>63</v>
      </c>
    </row>
    <row r="191" spans="1:13" s="45" customFormat="1" ht="39.950000000000003" customHeight="1" x14ac:dyDescent="0.6">
      <c r="A191" s="68">
        <f t="shared" si="4"/>
        <v>181</v>
      </c>
      <c r="B191" s="64" t="s">
        <v>1020</v>
      </c>
      <c r="C191" s="69"/>
      <c r="D191" s="70" t="s">
        <v>24</v>
      </c>
      <c r="E191" s="55">
        <f>VLOOKUP(D191,สรุปที่เข้าร่วม!H:I,2,0)</f>
        <v>2</v>
      </c>
      <c r="F191" s="70" t="s">
        <v>1728</v>
      </c>
      <c r="G191" s="89"/>
      <c r="H191" s="73" t="s">
        <v>1021</v>
      </c>
      <c r="I191" s="89"/>
      <c r="J191" s="13" t="s">
        <v>45</v>
      </c>
      <c r="K191" s="12">
        <f>VLOOKUP(J191,สรุปที่เข้าร่วม!B:D,3,0)</f>
        <v>5</v>
      </c>
      <c r="L191" s="13" t="s">
        <v>21</v>
      </c>
      <c r="M191" s="23">
        <f>VLOOKUP(F191,school!F:G,2,0)</f>
        <v>64</v>
      </c>
    </row>
    <row r="192" spans="1:13" s="45" customFormat="1" ht="39.950000000000003" customHeight="1" x14ac:dyDescent="0.6">
      <c r="A192" s="68">
        <f t="shared" si="4"/>
        <v>182</v>
      </c>
      <c r="B192" s="64" t="s">
        <v>1186</v>
      </c>
      <c r="C192" s="71" t="s">
        <v>35</v>
      </c>
      <c r="D192" s="70" t="s">
        <v>1864</v>
      </c>
      <c r="E192" s="55">
        <f>VLOOKUP(D192,สรุปที่เข้าร่วม!H:I,2,0)</f>
        <v>0</v>
      </c>
      <c r="F192" s="70" t="s">
        <v>1737</v>
      </c>
      <c r="G192" s="89"/>
      <c r="H192" s="72">
        <v>619865654</v>
      </c>
      <c r="I192" s="89"/>
      <c r="J192" s="13" t="s">
        <v>45</v>
      </c>
      <c r="K192" s="12">
        <f>VLOOKUP(J192,สรุปที่เข้าร่วม!B:D,3,0)</f>
        <v>5</v>
      </c>
      <c r="L192" s="13" t="s">
        <v>21</v>
      </c>
      <c r="M192" s="23">
        <f>VLOOKUP(F192,school!F:G,2,0)</f>
        <v>0</v>
      </c>
    </row>
    <row r="193" spans="1:13 16384:16384" s="45" customFormat="1" ht="39.950000000000003" customHeight="1" x14ac:dyDescent="0.6">
      <c r="A193" s="68">
        <f t="shared" si="4"/>
        <v>183</v>
      </c>
      <c r="B193" s="64" t="s">
        <v>1189</v>
      </c>
      <c r="C193" s="69"/>
      <c r="D193" s="70" t="s">
        <v>1864</v>
      </c>
      <c r="E193" s="55">
        <f>VLOOKUP(D193,สรุปที่เข้าร่วม!H:I,2,0)</f>
        <v>0</v>
      </c>
      <c r="F193" s="70" t="s">
        <v>1737</v>
      </c>
      <c r="G193" s="89"/>
      <c r="H193" s="73" t="s">
        <v>1190</v>
      </c>
      <c r="I193" s="89"/>
      <c r="J193" s="13" t="s">
        <v>45</v>
      </c>
      <c r="K193" s="12">
        <f>VLOOKUP(J193,สรุปที่เข้าร่วม!B:D,3,0)</f>
        <v>5</v>
      </c>
      <c r="L193" s="13" t="s">
        <v>21</v>
      </c>
      <c r="M193" s="23">
        <f>VLOOKUP(F193,school!F:G,2,0)</f>
        <v>0</v>
      </c>
    </row>
    <row r="194" spans="1:13 16384:16384" s="45" customFormat="1" ht="39.950000000000003" customHeight="1" x14ac:dyDescent="0.6">
      <c r="A194" s="68">
        <f t="shared" si="4"/>
        <v>184</v>
      </c>
      <c r="B194" s="64" t="s">
        <v>1865</v>
      </c>
      <c r="C194" s="71"/>
      <c r="D194" s="70" t="s">
        <v>1864</v>
      </c>
      <c r="E194" s="55">
        <f>VLOOKUP(D194,สรุปที่เข้าร่วม!H:I,2,0)</f>
        <v>0</v>
      </c>
      <c r="F194" s="70" t="s">
        <v>1737</v>
      </c>
      <c r="G194" s="89"/>
      <c r="H194" s="72"/>
      <c r="I194" s="89"/>
      <c r="J194" s="13" t="s">
        <v>45</v>
      </c>
      <c r="K194" s="12">
        <f>VLOOKUP(J194,สรุปที่เข้าร่วม!B:D,3,0)</f>
        <v>5</v>
      </c>
      <c r="L194" s="13" t="s">
        <v>21</v>
      </c>
      <c r="M194" s="23">
        <f>VLOOKUP(F194,school!F:G,2,0)</f>
        <v>0</v>
      </c>
    </row>
    <row r="195" spans="1:13 16384:16384" s="45" customFormat="1" ht="39.950000000000003" customHeight="1" x14ac:dyDescent="0.6">
      <c r="A195" s="68">
        <f t="shared" si="4"/>
        <v>185</v>
      </c>
      <c r="B195" s="64" t="s">
        <v>1866</v>
      </c>
      <c r="C195" s="71"/>
      <c r="D195" s="70" t="s">
        <v>1867</v>
      </c>
      <c r="E195" s="55"/>
      <c r="F195" s="70" t="s">
        <v>1737</v>
      </c>
      <c r="G195" s="89"/>
      <c r="H195" s="72"/>
      <c r="I195" s="89"/>
      <c r="J195" s="13" t="s">
        <v>45</v>
      </c>
      <c r="K195" s="12">
        <f>VLOOKUP(J195,สรุปที่เข้าร่วม!B:D,3,0)</f>
        <v>5</v>
      </c>
      <c r="L195" s="13" t="s">
        <v>21</v>
      </c>
      <c r="M195" s="23">
        <f>VLOOKUP(F195,school!F:G,2,0)</f>
        <v>0</v>
      </c>
    </row>
    <row r="196" spans="1:13 16384:16384" s="45" customFormat="1" ht="39.950000000000003" customHeight="1" x14ac:dyDescent="0.6">
      <c r="A196" s="68">
        <f t="shared" si="4"/>
        <v>186</v>
      </c>
      <c r="B196" s="64" t="s">
        <v>1486</v>
      </c>
      <c r="C196" s="69"/>
      <c r="D196" s="70" t="s">
        <v>37</v>
      </c>
      <c r="E196" s="55">
        <f>VLOOKUP(D196,สรุปที่เข้าร่วม!H:I,2,0)</f>
        <v>3</v>
      </c>
      <c r="F196" s="70" t="s">
        <v>1545</v>
      </c>
      <c r="G196" s="89"/>
      <c r="H196" s="73" t="s">
        <v>1487</v>
      </c>
      <c r="I196" s="89"/>
      <c r="J196" s="13" t="s">
        <v>45</v>
      </c>
      <c r="K196" s="12">
        <f>VLOOKUP(J196,สรุปที่เข้าร่วม!B:D,3,0)</f>
        <v>5</v>
      </c>
      <c r="L196" s="13" t="s">
        <v>21</v>
      </c>
      <c r="M196" s="23">
        <f>VLOOKUP(F196,school!F:G,2,0)</f>
        <v>1</v>
      </c>
      <c r="XFD196" s="45">
        <f>SUM(A196:XFC196)</f>
        <v>195</v>
      </c>
    </row>
    <row r="197" spans="1:13 16384:16384" s="45" customFormat="1" ht="39.950000000000003" customHeight="1" x14ac:dyDescent="0.6">
      <c r="A197" s="68">
        <f t="shared" si="4"/>
        <v>187</v>
      </c>
      <c r="B197" s="64" t="s">
        <v>386</v>
      </c>
      <c r="C197" s="69"/>
      <c r="D197" s="70" t="s">
        <v>37</v>
      </c>
      <c r="E197" s="55">
        <f>VLOOKUP(D197,สรุปที่เข้าร่วม!H:I,2,0)</f>
        <v>3</v>
      </c>
      <c r="F197" s="70" t="s">
        <v>1548</v>
      </c>
      <c r="G197" s="89"/>
      <c r="H197" s="73" t="s">
        <v>387</v>
      </c>
      <c r="I197" s="89"/>
      <c r="J197" s="13" t="s">
        <v>45</v>
      </c>
      <c r="K197" s="12">
        <f>VLOOKUP(J197,สรุปที่เข้าร่วม!B:D,3,0)</f>
        <v>5</v>
      </c>
      <c r="L197" s="13" t="s">
        <v>21</v>
      </c>
      <c r="M197" s="23">
        <f>VLOOKUP(F197,school!F:G,2,0)</f>
        <v>2</v>
      </c>
    </row>
    <row r="198" spans="1:13 16384:16384" s="45" customFormat="1" ht="39.950000000000003" customHeight="1" x14ac:dyDescent="0.6">
      <c r="A198" s="68">
        <f t="shared" si="4"/>
        <v>188</v>
      </c>
      <c r="B198" s="64" t="s">
        <v>271</v>
      </c>
      <c r="C198" s="69"/>
      <c r="D198" s="70" t="s">
        <v>37</v>
      </c>
      <c r="E198" s="55">
        <f>VLOOKUP(D198,สรุปที่เข้าร่วม!H:I,2,0)</f>
        <v>3</v>
      </c>
      <c r="F198" s="70" t="s">
        <v>1551</v>
      </c>
      <c r="G198" s="89"/>
      <c r="H198" s="73" t="s">
        <v>272</v>
      </c>
      <c r="I198" s="89"/>
      <c r="J198" s="13" t="s">
        <v>45</v>
      </c>
      <c r="K198" s="12">
        <f>VLOOKUP(J198,สรุปที่เข้าร่วม!B:D,3,0)</f>
        <v>5</v>
      </c>
      <c r="L198" s="13" t="s">
        <v>21</v>
      </c>
      <c r="M198" s="23">
        <f>VLOOKUP(F198,school!F:G,2,0)</f>
        <v>3</v>
      </c>
    </row>
    <row r="199" spans="1:13 16384:16384" s="45" customFormat="1" ht="39.950000000000003" customHeight="1" x14ac:dyDescent="0.6">
      <c r="A199" s="68">
        <f t="shared" si="4"/>
        <v>189</v>
      </c>
      <c r="B199" s="64" t="s">
        <v>277</v>
      </c>
      <c r="C199" s="69"/>
      <c r="D199" s="70" t="s">
        <v>37</v>
      </c>
      <c r="E199" s="55">
        <f>VLOOKUP(D199,สรุปที่เข้าร่วม!H:I,2,0)</f>
        <v>3</v>
      </c>
      <c r="F199" s="70" t="s">
        <v>1551</v>
      </c>
      <c r="G199" s="89"/>
      <c r="H199" s="73" t="s">
        <v>278</v>
      </c>
      <c r="I199" s="89"/>
      <c r="J199" s="13" t="s">
        <v>45</v>
      </c>
      <c r="K199" s="12">
        <f>VLOOKUP(J199,สรุปที่เข้าร่วม!B:D,3,0)</f>
        <v>5</v>
      </c>
      <c r="L199" s="13" t="s">
        <v>21</v>
      </c>
      <c r="M199" s="23">
        <f>VLOOKUP(F199,school!F:G,2,0)</f>
        <v>3</v>
      </c>
    </row>
    <row r="200" spans="1:13 16384:16384" s="45" customFormat="1" ht="39.950000000000003" customHeight="1" x14ac:dyDescent="0.6">
      <c r="A200" s="68">
        <f t="shared" si="4"/>
        <v>190</v>
      </c>
      <c r="B200" s="64" t="s">
        <v>585</v>
      </c>
      <c r="C200" s="69"/>
      <c r="D200" s="70" t="s">
        <v>37</v>
      </c>
      <c r="E200" s="55">
        <f>VLOOKUP(D200,สรุปที่เข้าร่วม!H:I,2,0)</f>
        <v>3</v>
      </c>
      <c r="F200" s="70" t="s">
        <v>1554</v>
      </c>
      <c r="G200" s="89"/>
      <c r="H200" s="73" t="s">
        <v>586</v>
      </c>
      <c r="I200" s="89"/>
      <c r="J200" s="13" t="s">
        <v>45</v>
      </c>
      <c r="K200" s="12">
        <f>VLOOKUP(J200,สรุปที่เข้าร่วม!B:D,3,0)</f>
        <v>5</v>
      </c>
      <c r="L200" s="13" t="s">
        <v>21</v>
      </c>
      <c r="M200" s="23">
        <f>VLOOKUP(F200,school!F:G,2,0)</f>
        <v>4</v>
      </c>
    </row>
    <row r="201" spans="1:13 16384:16384" s="45" customFormat="1" ht="39.950000000000003" customHeight="1" x14ac:dyDescent="0.6">
      <c r="A201" s="68">
        <f t="shared" si="4"/>
        <v>191</v>
      </c>
      <c r="B201" s="64" t="s">
        <v>587</v>
      </c>
      <c r="C201" s="69"/>
      <c r="D201" s="70" t="s">
        <v>37</v>
      </c>
      <c r="E201" s="55">
        <f>VLOOKUP(D201,สรุปที่เข้าร่วม!H:I,2,0)</f>
        <v>3</v>
      </c>
      <c r="F201" s="70" t="s">
        <v>1554</v>
      </c>
      <c r="G201" s="89"/>
      <c r="H201" s="73" t="s">
        <v>588</v>
      </c>
      <c r="I201" s="89"/>
      <c r="J201" s="13" t="s">
        <v>45</v>
      </c>
      <c r="K201" s="12">
        <f>VLOOKUP(J201,สรุปที่เข้าร่วม!B:D,3,0)</f>
        <v>5</v>
      </c>
      <c r="L201" s="13" t="s">
        <v>21</v>
      </c>
      <c r="M201" s="23">
        <f>VLOOKUP(F201,school!F:G,2,0)</f>
        <v>4</v>
      </c>
    </row>
    <row r="202" spans="1:13 16384:16384" s="45" customFormat="1" ht="39.950000000000003" customHeight="1" x14ac:dyDescent="0.6">
      <c r="A202" s="68">
        <f t="shared" si="4"/>
        <v>192</v>
      </c>
      <c r="B202" s="64" t="s">
        <v>589</v>
      </c>
      <c r="C202" s="69"/>
      <c r="D202" s="70" t="s">
        <v>37</v>
      </c>
      <c r="E202" s="55">
        <f>VLOOKUP(D202,สรุปที่เข้าร่วม!H:I,2,0)</f>
        <v>3</v>
      </c>
      <c r="F202" s="70" t="s">
        <v>1554</v>
      </c>
      <c r="G202" s="89"/>
      <c r="H202" s="73" t="s">
        <v>590</v>
      </c>
      <c r="I202" s="89"/>
      <c r="J202" s="13" t="s">
        <v>45</v>
      </c>
      <c r="K202" s="12">
        <f>VLOOKUP(J202,สรุปที่เข้าร่วม!B:D,3,0)</f>
        <v>5</v>
      </c>
      <c r="L202" s="13" t="s">
        <v>21</v>
      </c>
      <c r="M202" s="23">
        <f>VLOOKUP(F202,school!F:G,2,0)</f>
        <v>4</v>
      </c>
    </row>
    <row r="203" spans="1:13 16384:16384" s="45" customFormat="1" ht="39.950000000000003" customHeight="1" x14ac:dyDescent="0.6">
      <c r="A203" s="68">
        <f t="shared" si="4"/>
        <v>193</v>
      </c>
      <c r="B203" s="64" t="s">
        <v>656</v>
      </c>
      <c r="C203" s="69"/>
      <c r="D203" s="70" t="s">
        <v>37</v>
      </c>
      <c r="E203" s="55">
        <f>VLOOKUP(D203,สรุปที่เข้าร่วม!H:I,2,0)</f>
        <v>3</v>
      </c>
      <c r="F203" s="70" t="s">
        <v>1554</v>
      </c>
      <c r="G203" s="89"/>
      <c r="H203" s="73" t="s">
        <v>657</v>
      </c>
      <c r="I203" s="89"/>
      <c r="J203" s="13" t="s">
        <v>45</v>
      </c>
      <c r="K203" s="12">
        <f>VLOOKUP(J203,สรุปที่เข้าร่วม!B:D,3,0)</f>
        <v>5</v>
      </c>
      <c r="L203" s="13" t="s">
        <v>21</v>
      </c>
      <c r="M203" s="23">
        <f>VLOOKUP(F203,school!F:G,2,0)</f>
        <v>4</v>
      </c>
    </row>
    <row r="204" spans="1:13 16384:16384" s="45" customFormat="1" ht="39.950000000000003" customHeight="1" x14ac:dyDescent="0.6">
      <c r="A204" s="68">
        <f t="shared" si="4"/>
        <v>194</v>
      </c>
      <c r="B204" s="64" t="s">
        <v>629</v>
      </c>
      <c r="C204" s="69"/>
      <c r="D204" s="70" t="s">
        <v>37</v>
      </c>
      <c r="E204" s="55">
        <f>VLOOKUP(D204,สรุปที่เข้าร่วม!H:I,2,0)</f>
        <v>3</v>
      </c>
      <c r="F204" s="70" t="s">
        <v>1557</v>
      </c>
      <c r="G204" s="89"/>
      <c r="H204" s="73" t="s">
        <v>630</v>
      </c>
      <c r="I204" s="89"/>
      <c r="J204" s="13" t="s">
        <v>45</v>
      </c>
      <c r="K204" s="12">
        <f>VLOOKUP(J204,สรุปที่เข้าร่วม!B:D,3,0)</f>
        <v>5</v>
      </c>
      <c r="L204" s="13" t="s">
        <v>21</v>
      </c>
      <c r="M204" s="23">
        <f>VLOOKUP(F204,school!F:G,2,0)</f>
        <v>5</v>
      </c>
    </row>
    <row r="205" spans="1:13 16384:16384" s="45" customFormat="1" ht="39.950000000000003" customHeight="1" x14ac:dyDescent="0.6">
      <c r="A205" s="68">
        <f t="shared" si="4"/>
        <v>195</v>
      </c>
      <c r="B205" s="64" t="s">
        <v>639</v>
      </c>
      <c r="C205" s="71" t="s">
        <v>35</v>
      </c>
      <c r="D205" s="70" t="s">
        <v>37</v>
      </c>
      <c r="E205" s="55">
        <f>VLOOKUP(D205,สรุปที่เข้าร่วม!H:I,2,0)</f>
        <v>3</v>
      </c>
      <c r="F205" s="70" t="s">
        <v>1557</v>
      </c>
      <c r="G205" s="89"/>
      <c r="H205" s="73" t="s">
        <v>640</v>
      </c>
      <c r="I205" s="89"/>
      <c r="J205" s="13" t="s">
        <v>45</v>
      </c>
      <c r="K205" s="12">
        <f>VLOOKUP(J205,สรุปที่เข้าร่วม!B:D,3,0)</f>
        <v>5</v>
      </c>
      <c r="L205" s="13" t="s">
        <v>21</v>
      </c>
      <c r="M205" s="23">
        <f>VLOOKUP(F205,school!F:G,2,0)</f>
        <v>5</v>
      </c>
    </row>
    <row r="206" spans="1:13 16384:16384" s="45" customFormat="1" ht="39.950000000000003" customHeight="1" x14ac:dyDescent="0.6">
      <c r="A206" s="68">
        <f t="shared" si="4"/>
        <v>196</v>
      </c>
      <c r="B206" s="64" t="s">
        <v>1449</v>
      </c>
      <c r="C206" s="69"/>
      <c r="D206" s="70" t="s">
        <v>37</v>
      </c>
      <c r="E206" s="55">
        <f>VLOOKUP(D206,สรุปที่เข้าร่วม!H:I,2,0)</f>
        <v>3</v>
      </c>
      <c r="F206" s="70" t="s">
        <v>1557</v>
      </c>
      <c r="G206" s="89"/>
      <c r="H206" s="73" t="s">
        <v>1450</v>
      </c>
      <c r="I206" s="89"/>
      <c r="J206" s="13" t="s">
        <v>45</v>
      </c>
      <c r="K206" s="12">
        <f>VLOOKUP(J206,สรุปที่เข้าร่วม!B:D,3,0)</f>
        <v>5</v>
      </c>
      <c r="L206" s="13" t="s">
        <v>21</v>
      </c>
      <c r="M206" s="23">
        <f>VLOOKUP(F206,school!F:G,2,0)</f>
        <v>5</v>
      </c>
    </row>
    <row r="207" spans="1:13 16384:16384" s="45" customFormat="1" ht="39.950000000000003" customHeight="1" x14ac:dyDescent="0.6">
      <c r="A207" s="68">
        <f t="shared" si="4"/>
        <v>197</v>
      </c>
      <c r="B207" s="64" t="s">
        <v>1141</v>
      </c>
      <c r="C207" s="69"/>
      <c r="D207" s="70" t="s">
        <v>37</v>
      </c>
      <c r="E207" s="55">
        <f>VLOOKUP(D207,สรุปที่เข้าร่วม!H:I,2,0)</f>
        <v>3</v>
      </c>
      <c r="F207" s="70" t="s">
        <v>1573</v>
      </c>
      <c r="G207" s="89"/>
      <c r="H207" s="73" t="s">
        <v>1142</v>
      </c>
      <c r="I207" s="89"/>
      <c r="J207" s="13" t="s">
        <v>45</v>
      </c>
      <c r="K207" s="12">
        <f>VLOOKUP(J207,สรุปที่เข้าร่วม!B:D,3,0)</f>
        <v>5</v>
      </c>
      <c r="L207" s="13" t="s">
        <v>21</v>
      </c>
      <c r="M207" s="23">
        <f>VLOOKUP(F207,school!F:G,2,0)</f>
        <v>11</v>
      </c>
    </row>
    <row r="208" spans="1:13 16384:16384" s="45" customFormat="1" ht="39.950000000000003" customHeight="1" x14ac:dyDescent="0.6">
      <c r="A208" s="68">
        <f t="shared" si="4"/>
        <v>198</v>
      </c>
      <c r="B208" s="64" t="s">
        <v>1753</v>
      </c>
      <c r="C208" s="69"/>
      <c r="D208" s="70" t="s">
        <v>37</v>
      </c>
      <c r="E208" s="55">
        <f>VLOOKUP(D208,สรุปที่เข้าร่วม!H:I,2,0)</f>
        <v>3</v>
      </c>
      <c r="F208" s="70" t="s">
        <v>1573</v>
      </c>
      <c r="G208" s="89"/>
      <c r="H208" s="73" t="s">
        <v>1216</v>
      </c>
      <c r="I208" s="89"/>
      <c r="J208" s="13" t="s">
        <v>45</v>
      </c>
      <c r="K208" s="12">
        <f>VLOOKUP(J208,สรุปที่เข้าร่วม!B:D,3,0)</f>
        <v>5</v>
      </c>
      <c r="L208" s="13" t="s">
        <v>21</v>
      </c>
      <c r="M208" s="23">
        <f>VLOOKUP(F208,school!F:G,2,0)</f>
        <v>11</v>
      </c>
    </row>
    <row r="209" spans="1:13" s="45" customFormat="1" ht="39.950000000000003" customHeight="1" x14ac:dyDescent="0.6">
      <c r="A209" s="68">
        <f t="shared" si="4"/>
        <v>199</v>
      </c>
      <c r="B209" s="64" t="s">
        <v>1191</v>
      </c>
      <c r="C209" s="71"/>
      <c r="D209" s="70" t="s">
        <v>37</v>
      </c>
      <c r="E209" s="55">
        <f>VLOOKUP(D209,สรุปที่เข้าร่วม!H:I,2,0)</f>
        <v>3</v>
      </c>
      <c r="F209" s="70" t="s">
        <v>1576</v>
      </c>
      <c r="G209" s="89"/>
      <c r="H209" s="73" t="s">
        <v>1192</v>
      </c>
      <c r="I209" s="89"/>
      <c r="J209" s="13" t="s">
        <v>45</v>
      </c>
      <c r="K209" s="12">
        <f>VLOOKUP(J209,สรุปที่เข้าร่วม!B:D,3,0)</f>
        <v>5</v>
      </c>
      <c r="L209" s="13" t="s">
        <v>21</v>
      </c>
      <c r="M209" s="23">
        <f>VLOOKUP(F209,school!F:G,2,0)</f>
        <v>12</v>
      </c>
    </row>
    <row r="210" spans="1:13" s="45" customFormat="1" ht="39.950000000000003" customHeight="1" x14ac:dyDescent="0.6">
      <c r="A210" s="68">
        <f t="shared" si="4"/>
        <v>200</v>
      </c>
      <c r="B210" s="64" t="s">
        <v>1754</v>
      </c>
      <c r="C210" s="69"/>
      <c r="D210" s="70" t="s">
        <v>37</v>
      </c>
      <c r="E210" s="55">
        <f>VLOOKUP(D210,สรุปที่เข้าร่วม!H:I,2,0)</f>
        <v>3</v>
      </c>
      <c r="F210" s="70" t="s">
        <v>1576</v>
      </c>
      <c r="G210" s="89"/>
      <c r="H210" s="73" t="s">
        <v>1220</v>
      </c>
      <c r="I210" s="89"/>
      <c r="J210" s="13" t="s">
        <v>45</v>
      </c>
      <c r="K210" s="12">
        <f>VLOOKUP(J210,สรุปที่เข้าร่วม!B:D,3,0)</f>
        <v>5</v>
      </c>
      <c r="L210" s="13" t="s">
        <v>21</v>
      </c>
      <c r="M210" s="23">
        <f>VLOOKUP(F210,school!F:G,2,0)</f>
        <v>12</v>
      </c>
    </row>
    <row r="211" spans="1:13" s="45" customFormat="1" ht="39.950000000000003" customHeight="1" x14ac:dyDescent="0.6">
      <c r="A211" s="68">
        <f t="shared" si="4"/>
        <v>201</v>
      </c>
      <c r="B211" s="64" t="s">
        <v>1232</v>
      </c>
      <c r="C211" s="71" t="s">
        <v>35</v>
      </c>
      <c r="D211" s="70" t="s">
        <v>37</v>
      </c>
      <c r="E211" s="55">
        <f>VLOOKUP(D211,สรุปที่เข้าร่วม!H:I,2,0)</f>
        <v>3</v>
      </c>
      <c r="F211" s="70" t="s">
        <v>1576</v>
      </c>
      <c r="G211" s="89"/>
      <c r="H211" s="73" t="s">
        <v>1233</v>
      </c>
      <c r="I211" s="89"/>
      <c r="J211" s="13" t="s">
        <v>45</v>
      </c>
      <c r="K211" s="12">
        <f>VLOOKUP(J211,สรุปที่เข้าร่วม!B:D,3,0)</f>
        <v>5</v>
      </c>
      <c r="L211" s="13" t="s">
        <v>21</v>
      </c>
      <c r="M211" s="23">
        <f>VLOOKUP(F211,school!F:G,2,0)</f>
        <v>12</v>
      </c>
    </row>
    <row r="212" spans="1:13" s="45" customFormat="1" ht="39.950000000000003" customHeight="1" x14ac:dyDescent="0.6">
      <c r="A212" s="68">
        <f t="shared" si="4"/>
        <v>202</v>
      </c>
      <c r="B212" s="64" t="s">
        <v>1755</v>
      </c>
      <c r="C212" s="69"/>
      <c r="D212" s="70" t="s">
        <v>37</v>
      </c>
      <c r="E212" s="55">
        <f>VLOOKUP(D212,สรุปที่เข้าร่วม!H:I,2,0)</f>
        <v>3</v>
      </c>
      <c r="F212" s="70" t="s">
        <v>1585</v>
      </c>
      <c r="G212" s="89"/>
      <c r="H212" s="73" t="s">
        <v>773</v>
      </c>
      <c r="I212" s="89"/>
      <c r="J212" s="13" t="s">
        <v>45</v>
      </c>
      <c r="K212" s="12">
        <f>VLOOKUP(J212,สรุปที่เข้าร่วม!B:D,3,0)</f>
        <v>5</v>
      </c>
      <c r="L212" s="13" t="s">
        <v>21</v>
      </c>
      <c r="M212" s="23">
        <f>VLOOKUP(F212,school!F:G,2,0)</f>
        <v>15</v>
      </c>
    </row>
    <row r="213" spans="1:13" s="45" customFormat="1" ht="39.950000000000003" customHeight="1" x14ac:dyDescent="0.6">
      <c r="A213" s="68">
        <f t="shared" si="4"/>
        <v>203</v>
      </c>
      <c r="B213" s="64" t="s">
        <v>1756</v>
      </c>
      <c r="C213" s="69"/>
      <c r="D213" s="70" t="s">
        <v>37</v>
      </c>
      <c r="E213" s="55">
        <f>VLOOKUP(D213,สรุปที่เข้าร่วม!H:I,2,0)</f>
        <v>3</v>
      </c>
      <c r="F213" s="70" t="s">
        <v>1585</v>
      </c>
      <c r="G213" s="89"/>
      <c r="H213" s="73" t="s">
        <v>859</v>
      </c>
      <c r="I213" s="89"/>
      <c r="J213" s="13" t="s">
        <v>45</v>
      </c>
      <c r="K213" s="12">
        <f>VLOOKUP(J213,สรุปที่เข้าร่วม!B:D,3,0)</f>
        <v>5</v>
      </c>
      <c r="L213" s="13" t="s">
        <v>21</v>
      </c>
      <c r="M213" s="23">
        <f>VLOOKUP(F213,school!F:G,2,0)</f>
        <v>15</v>
      </c>
    </row>
    <row r="214" spans="1:13" s="45" customFormat="1" ht="39.950000000000003" customHeight="1" x14ac:dyDescent="0.6">
      <c r="A214" s="68">
        <f t="shared" si="4"/>
        <v>204</v>
      </c>
      <c r="B214" s="64" t="s">
        <v>1035</v>
      </c>
      <c r="C214" s="71" t="s">
        <v>35</v>
      </c>
      <c r="D214" s="70" t="s">
        <v>37</v>
      </c>
      <c r="E214" s="55">
        <f>VLOOKUP(D214,สรุปที่เข้าร่วม!H:I,2,0)</f>
        <v>3</v>
      </c>
      <c r="F214" s="70" t="s">
        <v>1585</v>
      </c>
      <c r="G214" s="89"/>
      <c r="H214" s="72">
        <v>858203386</v>
      </c>
      <c r="I214" s="89"/>
      <c r="J214" s="13" t="s">
        <v>45</v>
      </c>
      <c r="K214" s="12">
        <f>VLOOKUP(J214,สรุปที่เข้าร่วม!B:D,3,0)</f>
        <v>5</v>
      </c>
      <c r="L214" s="13" t="s">
        <v>21</v>
      </c>
      <c r="M214" s="23">
        <f>VLOOKUP(F214,school!F:G,2,0)</f>
        <v>15</v>
      </c>
    </row>
    <row r="215" spans="1:13" s="45" customFormat="1" ht="39.950000000000003" customHeight="1" x14ac:dyDescent="0.6">
      <c r="A215" s="68">
        <f t="shared" si="4"/>
        <v>205</v>
      </c>
      <c r="B215" s="64" t="s">
        <v>333</v>
      </c>
      <c r="C215" s="71" t="s">
        <v>35</v>
      </c>
      <c r="D215" s="70" t="s">
        <v>37</v>
      </c>
      <c r="E215" s="55">
        <f>VLOOKUP(D215,สรุปที่เข้าร่วม!H:I,2,0)</f>
        <v>3</v>
      </c>
      <c r="F215" s="70" t="s">
        <v>1603</v>
      </c>
      <c r="G215" s="89"/>
      <c r="H215" s="72">
        <v>610492303</v>
      </c>
      <c r="I215" s="89"/>
      <c r="J215" s="13" t="s">
        <v>45</v>
      </c>
      <c r="K215" s="12">
        <f>VLOOKUP(J215,สรุปที่เข้าร่วม!B:D,3,0)</f>
        <v>5</v>
      </c>
      <c r="L215" s="13" t="s">
        <v>21</v>
      </c>
      <c r="M215" s="23">
        <f>VLOOKUP(F215,school!F:G,2,0)</f>
        <v>21</v>
      </c>
    </row>
    <row r="216" spans="1:13" s="45" customFormat="1" ht="39.950000000000003" customHeight="1" x14ac:dyDescent="0.6">
      <c r="A216" s="68">
        <f t="shared" si="4"/>
        <v>206</v>
      </c>
      <c r="B216" s="64" t="s">
        <v>1047</v>
      </c>
      <c r="C216" s="71" t="s">
        <v>35</v>
      </c>
      <c r="D216" s="70" t="s">
        <v>37</v>
      </c>
      <c r="E216" s="55">
        <f>VLOOKUP(D216,สรุปที่เข้าร่วม!H:I,2,0)</f>
        <v>3</v>
      </c>
      <c r="F216" s="70" t="s">
        <v>1606</v>
      </c>
      <c r="G216" s="89"/>
      <c r="H216" s="73" t="s">
        <v>1048</v>
      </c>
      <c r="I216" s="89"/>
      <c r="J216" s="13" t="s">
        <v>45</v>
      </c>
      <c r="K216" s="12">
        <f>VLOOKUP(J216,สรุปที่เข้าร่วม!B:D,3,0)</f>
        <v>5</v>
      </c>
      <c r="L216" s="13" t="s">
        <v>21</v>
      </c>
      <c r="M216" s="23">
        <f>VLOOKUP(F216,school!F:G,2,0)</f>
        <v>22</v>
      </c>
    </row>
    <row r="217" spans="1:13" s="45" customFormat="1" ht="39.950000000000003" customHeight="1" x14ac:dyDescent="0.6">
      <c r="A217" s="68">
        <f t="shared" si="4"/>
        <v>207</v>
      </c>
      <c r="B217" s="64" t="s">
        <v>236</v>
      </c>
      <c r="C217" s="69"/>
      <c r="D217" s="70" t="s">
        <v>37</v>
      </c>
      <c r="E217" s="55">
        <f>VLOOKUP(D217,สรุปที่เข้าร่วม!H:I,2,0)</f>
        <v>3</v>
      </c>
      <c r="F217" s="70" t="s">
        <v>1615</v>
      </c>
      <c r="G217" s="89"/>
      <c r="H217" s="73" t="s">
        <v>237</v>
      </c>
      <c r="I217" s="89"/>
      <c r="J217" s="13" t="s">
        <v>45</v>
      </c>
      <c r="K217" s="12">
        <f>VLOOKUP(J217,สรุปที่เข้าร่วม!B:D,3,0)</f>
        <v>5</v>
      </c>
      <c r="L217" s="13" t="s">
        <v>21</v>
      </c>
      <c r="M217" s="23">
        <f>VLOOKUP(F217,school!F:G,2,0)</f>
        <v>25</v>
      </c>
    </row>
    <row r="218" spans="1:13" s="45" customFormat="1" ht="39.950000000000003" customHeight="1" x14ac:dyDescent="0.6">
      <c r="A218" s="68">
        <f t="shared" si="4"/>
        <v>208</v>
      </c>
      <c r="B218" s="64" t="s">
        <v>179</v>
      </c>
      <c r="C218" s="71" t="s">
        <v>35</v>
      </c>
      <c r="D218" s="70" t="s">
        <v>37</v>
      </c>
      <c r="E218" s="55">
        <f>VLOOKUP(D218,สรุปที่เข้าร่วม!H:I,2,0)</f>
        <v>3</v>
      </c>
      <c r="F218" s="70" t="s">
        <v>1618</v>
      </c>
      <c r="G218" s="89"/>
      <c r="H218" s="73" t="s">
        <v>180</v>
      </c>
      <c r="I218" s="89"/>
      <c r="J218" s="13" t="s">
        <v>45</v>
      </c>
      <c r="K218" s="12">
        <f>VLOOKUP(J218,สรุปที่เข้าร่วม!B:D,3,0)</f>
        <v>5</v>
      </c>
      <c r="L218" s="13" t="s">
        <v>21</v>
      </c>
      <c r="M218" s="23">
        <f>VLOOKUP(F218,school!F:G,2,0)</f>
        <v>26</v>
      </c>
    </row>
    <row r="219" spans="1:13" s="45" customFormat="1" ht="39.950000000000003" customHeight="1" x14ac:dyDescent="0.6">
      <c r="A219" s="68">
        <f t="shared" si="4"/>
        <v>209</v>
      </c>
      <c r="B219" s="64" t="s">
        <v>832</v>
      </c>
      <c r="C219" s="69"/>
      <c r="D219" s="70" t="s">
        <v>37</v>
      </c>
      <c r="E219" s="55">
        <f>VLOOKUP(D219,สรุปที่เข้าร่วม!H:I,2,0)</f>
        <v>3</v>
      </c>
      <c r="F219" s="70" t="s">
        <v>1618</v>
      </c>
      <c r="G219" s="89"/>
      <c r="H219" s="73" t="s">
        <v>833</v>
      </c>
      <c r="I219" s="89"/>
      <c r="J219" s="13" t="s">
        <v>45</v>
      </c>
      <c r="K219" s="12">
        <f>VLOOKUP(J219,สรุปที่เข้าร่วม!B:D,3,0)</f>
        <v>5</v>
      </c>
      <c r="L219" s="13" t="s">
        <v>21</v>
      </c>
      <c r="M219" s="23">
        <f>VLOOKUP(F219,school!F:G,2,0)</f>
        <v>26</v>
      </c>
    </row>
    <row r="220" spans="1:13" s="45" customFormat="1" ht="39.950000000000003" customHeight="1" x14ac:dyDescent="0.6">
      <c r="A220" s="68">
        <f t="shared" si="4"/>
        <v>210</v>
      </c>
      <c r="B220" s="64" t="s">
        <v>295</v>
      </c>
      <c r="C220" s="69"/>
      <c r="D220" s="70" t="s">
        <v>37</v>
      </c>
      <c r="E220" s="55">
        <f>VLOOKUP(D220,สรุปที่เข้าร่วม!H:I,2,0)</f>
        <v>3</v>
      </c>
      <c r="F220" s="70" t="s">
        <v>1621</v>
      </c>
      <c r="G220" s="89"/>
      <c r="H220" s="72">
        <v>991132354</v>
      </c>
      <c r="I220" s="89"/>
      <c r="J220" s="13" t="s">
        <v>45</v>
      </c>
      <c r="K220" s="12">
        <f>VLOOKUP(J220,สรุปที่เข้าร่วม!B:D,3,0)</f>
        <v>5</v>
      </c>
      <c r="L220" s="13" t="s">
        <v>21</v>
      </c>
      <c r="M220" s="23">
        <f>VLOOKUP(F220,school!F:G,2,0)</f>
        <v>27</v>
      </c>
    </row>
    <row r="221" spans="1:13" s="45" customFormat="1" ht="39.950000000000003" customHeight="1" x14ac:dyDescent="0.6">
      <c r="A221" s="68">
        <f t="shared" si="4"/>
        <v>211</v>
      </c>
      <c r="B221" s="64" t="s">
        <v>118</v>
      </c>
      <c r="C221" s="69"/>
      <c r="D221" s="70" t="s">
        <v>37</v>
      </c>
      <c r="E221" s="55">
        <f>VLOOKUP(D221,สรุปที่เข้าร่วม!H:I,2,0)</f>
        <v>3</v>
      </c>
      <c r="F221" s="70" t="s">
        <v>1624</v>
      </c>
      <c r="G221" s="89"/>
      <c r="H221" s="73" t="s">
        <v>119</v>
      </c>
      <c r="I221" s="89"/>
      <c r="J221" s="13" t="s">
        <v>45</v>
      </c>
      <c r="K221" s="12">
        <f>VLOOKUP(J221,สรุปที่เข้าร่วม!B:D,3,0)</f>
        <v>5</v>
      </c>
      <c r="L221" s="13" t="s">
        <v>21</v>
      </c>
      <c r="M221" s="23">
        <f>VLOOKUP(F221,school!F:G,2,0)</f>
        <v>28</v>
      </c>
    </row>
    <row r="222" spans="1:13" s="45" customFormat="1" ht="39.950000000000003" customHeight="1" x14ac:dyDescent="0.6">
      <c r="A222" s="68">
        <f t="shared" si="4"/>
        <v>212</v>
      </c>
      <c r="B222" s="64" t="s">
        <v>129</v>
      </c>
      <c r="C222" s="71" t="s">
        <v>130</v>
      </c>
      <c r="D222" s="70" t="s">
        <v>37</v>
      </c>
      <c r="E222" s="55">
        <f>VLOOKUP(D222,สรุปที่เข้าร่วม!H:I,2,0)</f>
        <v>3</v>
      </c>
      <c r="F222" s="70" t="s">
        <v>1630</v>
      </c>
      <c r="G222" s="89"/>
      <c r="H222" s="73" t="s">
        <v>131</v>
      </c>
      <c r="I222" s="89"/>
      <c r="J222" s="13" t="s">
        <v>45</v>
      </c>
      <c r="K222" s="12">
        <f>VLOOKUP(J222,สรุปที่เข้าร่วม!B:D,3,0)</f>
        <v>5</v>
      </c>
      <c r="L222" s="13" t="s">
        <v>21</v>
      </c>
      <c r="M222" s="23">
        <f>VLOOKUP(F222,school!F:G,2,0)</f>
        <v>30</v>
      </c>
    </row>
    <row r="223" spans="1:13" s="45" customFormat="1" ht="39.950000000000003" customHeight="1" x14ac:dyDescent="0.6">
      <c r="A223" s="68">
        <f t="shared" si="4"/>
        <v>213</v>
      </c>
      <c r="B223" s="64" t="s">
        <v>187</v>
      </c>
      <c r="C223" s="69"/>
      <c r="D223" s="70" t="s">
        <v>37</v>
      </c>
      <c r="E223" s="55">
        <f>VLOOKUP(D223,สรุปที่เข้าร่วม!H:I,2,0)</f>
        <v>3</v>
      </c>
      <c r="F223" s="70" t="s">
        <v>1630</v>
      </c>
      <c r="G223" s="89"/>
      <c r="H223" s="73" t="s">
        <v>188</v>
      </c>
      <c r="I223" s="89"/>
      <c r="J223" s="13" t="s">
        <v>45</v>
      </c>
      <c r="K223" s="12">
        <f>VLOOKUP(J223,สรุปที่เข้าร่วม!B:D,3,0)</f>
        <v>5</v>
      </c>
      <c r="L223" s="13" t="s">
        <v>21</v>
      </c>
      <c r="M223" s="23">
        <f>VLOOKUP(F223,school!F:G,2,0)</f>
        <v>30</v>
      </c>
    </row>
    <row r="224" spans="1:13" s="45" customFormat="1" ht="39.950000000000003" customHeight="1" x14ac:dyDescent="0.6">
      <c r="A224" s="68">
        <f t="shared" si="4"/>
        <v>214</v>
      </c>
      <c r="B224" s="64" t="s">
        <v>1852</v>
      </c>
      <c r="C224" s="69"/>
      <c r="D224" s="70" t="s">
        <v>37</v>
      </c>
      <c r="E224" s="55"/>
      <c r="F224" s="70" t="s">
        <v>1633</v>
      </c>
      <c r="G224" s="89"/>
      <c r="H224" s="73"/>
      <c r="I224" s="89"/>
      <c r="J224" s="13" t="s">
        <v>45</v>
      </c>
      <c r="K224" s="12">
        <f>VLOOKUP(J224,สรุปที่เข้าร่วม!B:D,3,0)</f>
        <v>5</v>
      </c>
      <c r="L224" s="13" t="s">
        <v>21</v>
      </c>
      <c r="M224" s="23">
        <f>VLOOKUP(F224,school!F:G,2,0)</f>
        <v>31</v>
      </c>
    </row>
    <row r="225" spans="1:13" s="45" customFormat="1" ht="39.950000000000003" customHeight="1" x14ac:dyDescent="0.6">
      <c r="A225" s="68">
        <f t="shared" si="4"/>
        <v>215</v>
      </c>
      <c r="B225" s="64" t="s">
        <v>144</v>
      </c>
      <c r="C225" s="69"/>
      <c r="D225" s="70" t="s">
        <v>37</v>
      </c>
      <c r="E225" s="55">
        <f>VLOOKUP(D225,สรุปที่เข้าร่วม!H:I,2,0)</f>
        <v>3</v>
      </c>
      <c r="F225" s="70" t="s">
        <v>1639</v>
      </c>
      <c r="G225" s="89"/>
      <c r="H225" s="73" t="s">
        <v>145</v>
      </c>
      <c r="I225" s="89"/>
      <c r="J225" s="13" t="s">
        <v>45</v>
      </c>
      <c r="K225" s="12">
        <f>VLOOKUP(J225,สรุปที่เข้าร่วม!B:D,3,0)</f>
        <v>5</v>
      </c>
      <c r="L225" s="13" t="s">
        <v>21</v>
      </c>
      <c r="M225" s="23">
        <f>VLOOKUP(F225,school!F:G,2,0)</f>
        <v>33</v>
      </c>
    </row>
    <row r="226" spans="1:13" s="45" customFormat="1" ht="39.950000000000003" customHeight="1" x14ac:dyDescent="0.6">
      <c r="A226" s="68">
        <f t="shared" si="4"/>
        <v>216</v>
      </c>
      <c r="B226" s="64" t="s">
        <v>151</v>
      </c>
      <c r="C226" s="69"/>
      <c r="D226" s="70" t="s">
        <v>37</v>
      </c>
      <c r="E226" s="55">
        <f>VLOOKUP(D226,สรุปที่เข้าร่วม!H:I,2,0)</f>
        <v>3</v>
      </c>
      <c r="F226" s="70" t="s">
        <v>1639</v>
      </c>
      <c r="G226" s="89"/>
      <c r="H226" s="73" t="s">
        <v>152</v>
      </c>
      <c r="I226" s="89"/>
      <c r="J226" s="13" t="s">
        <v>45</v>
      </c>
      <c r="K226" s="12">
        <f>VLOOKUP(J226,สรุปที่เข้าร่วม!B:D,3,0)</f>
        <v>5</v>
      </c>
      <c r="L226" s="13" t="s">
        <v>21</v>
      </c>
      <c r="M226" s="23">
        <f>VLOOKUP(F226,school!F:G,2,0)</f>
        <v>33</v>
      </c>
    </row>
    <row r="227" spans="1:13" s="45" customFormat="1" ht="39.950000000000003" customHeight="1" x14ac:dyDescent="0.6">
      <c r="A227" s="68">
        <f t="shared" si="4"/>
        <v>217</v>
      </c>
      <c r="B227" s="64" t="s">
        <v>1818</v>
      </c>
      <c r="C227" s="69"/>
      <c r="D227" s="70" t="s">
        <v>37</v>
      </c>
      <c r="E227" s="55"/>
      <c r="F227" s="70" t="s">
        <v>1648</v>
      </c>
      <c r="G227" s="89"/>
      <c r="H227" s="73"/>
      <c r="I227" s="89"/>
      <c r="J227" s="13" t="s">
        <v>45</v>
      </c>
      <c r="K227" s="12">
        <f>VLOOKUP(J227,สรุปที่เข้าร่วม!B:D,3,0)</f>
        <v>5</v>
      </c>
      <c r="L227" s="13" t="s">
        <v>21</v>
      </c>
      <c r="M227" s="23">
        <f>VLOOKUP(F227,school!F:G,2,0)</f>
        <v>36</v>
      </c>
    </row>
    <row r="228" spans="1:13" s="45" customFormat="1" ht="39.950000000000003" customHeight="1" x14ac:dyDescent="0.6">
      <c r="A228" s="68">
        <f t="shared" si="4"/>
        <v>218</v>
      </c>
      <c r="B228" s="64" t="s">
        <v>1819</v>
      </c>
      <c r="C228" s="69"/>
      <c r="D228" s="70" t="s">
        <v>37</v>
      </c>
      <c r="E228" s="55"/>
      <c r="F228" s="70" t="s">
        <v>1648</v>
      </c>
      <c r="G228" s="89"/>
      <c r="H228" s="73"/>
      <c r="I228" s="89"/>
      <c r="J228" s="13" t="s">
        <v>45</v>
      </c>
      <c r="K228" s="12">
        <f>VLOOKUP(J228,สรุปที่เข้าร่วม!B:D,3,0)</f>
        <v>5</v>
      </c>
      <c r="L228" s="13" t="s">
        <v>21</v>
      </c>
      <c r="M228" s="23">
        <f>VLOOKUP(F228,school!F:G,2,0)</f>
        <v>36</v>
      </c>
    </row>
    <row r="229" spans="1:13" s="45" customFormat="1" ht="39.950000000000003" customHeight="1" x14ac:dyDescent="0.6">
      <c r="A229" s="68">
        <f t="shared" si="4"/>
        <v>219</v>
      </c>
      <c r="B229" s="64" t="s">
        <v>1820</v>
      </c>
      <c r="C229" s="69"/>
      <c r="D229" s="70" t="s">
        <v>37</v>
      </c>
      <c r="E229" s="55"/>
      <c r="F229" s="70" t="s">
        <v>1648</v>
      </c>
      <c r="G229" s="89"/>
      <c r="H229" s="73"/>
      <c r="I229" s="89"/>
      <c r="J229" s="13" t="s">
        <v>45</v>
      </c>
      <c r="K229" s="12">
        <f>VLOOKUP(J229,สรุปที่เข้าร่วม!B:D,3,0)</f>
        <v>5</v>
      </c>
      <c r="L229" s="13" t="s">
        <v>21</v>
      </c>
      <c r="M229" s="23">
        <f>VLOOKUP(F229,school!F:G,2,0)</f>
        <v>36</v>
      </c>
    </row>
    <row r="230" spans="1:13" s="45" customFormat="1" ht="39.950000000000003" customHeight="1" x14ac:dyDescent="0.6">
      <c r="A230" s="68">
        <f t="shared" si="4"/>
        <v>220</v>
      </c>
      <c r="B230" s="64" t="s">
        <v>1314</v>
      </c>
      <c r="C230" s="71"/>
      <c r="D230" s="70" t="s">
        <v>37</v>
      </c>
      <c r="E230" s="55">
        <f>VLOOKUP(D230,สรุปที่เข้าร่วม!H:I,2,0)</f>
        <v>3</v>
      </c>
      <c r="F230" s="70" t="s">
        <v>1651</v>
      </c>
      <c r="G230" s="89"/>
      <c r="H230" s="73" t="s">
        <v>1315</v>
      </c>
      <c r="I230" s="89"/>
      <c r="J230" s="13" t="s">
        <v>45</v>
      </c>
      <c r="K230" s="12">
        <f>VLOOKUP(J230,สรุปที่เข้าร่วม!B:D,3,0)</f>
        <v>5</v>
      </c>
      <c r="L230" s="13" t="s">
        <v>21</v>
      </c>
      <c r="M230" s="23">
        <f>VLOOKUP(F230,school!F:G,2,0)</f>
        <v>37</v>
      </c>
    </row>
    <row r="231" spans="1:13" s="45" customFormat="1" ht="39.950000000000003" customHeight="1" x14ac:dyDescent="0.6">
      <c r="A231" s="68">
        <f t="shared" si="4"/>
        <v>221</v>
      </c>
      <c r="B231" s="64" t="s">
        <v>1358</v>
      </c>
      <c r="C231" s="71" t="s">
        <v>35</v>
      </c>
      <c r="D231" s="70" t="s">
        <v>37</v>
      </c>
      <c r="E231" s="55">
        <f>VLOOKUP(D231,สรุปที่เข้าร่วม!H:I,2,0)</f>
        <v>3</v>
      </c>
      <c r="F231" s="70" t="s">
        <v>1654</v>
      </c>
      <c r="G231" s="89"/>
      <c r="H231" s="73" t="s">
        <v>1359</v>
      </c>
      <c r="I231" s="89"/>
      <c r="J231" s="13" t="s">
        <v>45</v>
      </c>
      <c r="K231" s="12">
        <f>VLOOKUP(J231,สรุปที่เข้าร่วม!B:D,3,0)</f>
        <v>5</v>
      </c>
      <c r="L231" s="13" t="s">
        <v>21</v>
      </c>
      <c r="M231" s="23">
        <f>VLOOKUP(F231,school!F:G,2,0)</f>
        <v>38</v>
      </c>
    </row>
    <row r="232" spans="1:13" s="45" customFormat="1" ht="39.950000000000003" customHeight="1" x14ac:dyDescent="0.6">
      <c r="A232" s="68">
        <f t="shared" si="4"/>
        <v>222</v>
      </c>
      <c r="B232" s="64" t="s">
        <v>1370</v>
      </c>
      <c r="C232" s="71"/>
      <c r="D232" s="70" t="s">
        <v>37</v>
      </c>
      <c r="E232" s="55">
        <f>VLOOKUP(D232,สรุปที่เข้าร่วม!H:I,2,0)</f>
        <v>3</v>
      </c>
      <c r="F232" s="70" t="s">
        <v>1654</v>
      </c>
      <c r="G232" s="89"/>
      <c r="H232" s="73" t="s">
        <v>1371</v>
      </c>
      <c r="I232" s="89"/>
      <c r="J232" s="13" t="s">
        <v>45</v>
      </c>
      <c r="K232" s="12">
        <f>VLOOKUP(J232,สรุปที่เข้าร่วม!B:D,3,0)</f>
        <v>5</v>
      </c>
      <c r="L232" s="13" t="s">
        <v>21</v>
      </c>
      <c r="M232" s="23">
        <f>VLOOKUP(F232,school!F:G,2,0)</f>
        <v>38</v>
      </c>
    </row>
    <row r="233" spans="1:13" s="45" customFormat="1" ht="39.950000000000003" customHeight="1" x14ac:dyDescent="0.6">
      <c r="A233" s="68">
        <f t="shared" si="4"/>
        <v>223</v>
      </c>
      <c r="B233" s="64" t="s">
        <v>1321</v>
      </c>
      <c r="C233" s="69"/>
      <c r="D233" s="70" t="s">
        <v>37</v>
      </c>
      <c r="E233" s="55">
        <f>VLOOKUP(D233,สรุปที่เข้าร่วม!H:I,2,0)</f>
        <v>3</v>
      </c>
      <c r="F233" s="70" t="s">
        <v>1657</v>
      </c>
      <c r="G233" s="89"/>
      <c r="H233" s="73" t="s">
        <v>1322</v>
      </c>
      <c r="I233" s="89"/>
      <c r="J233" s="13" t="s">
        <v>45</v>
      </c>
      <c r="K233" s="12">
        <f>VLOOKUP(J233,สรุปที่เข้าร่วม!B:D,3,0)</f>
        <v>5</v>
      </c>
      <c r="L233" s="13" t="s">
        <v>21</v>
      </c>
      <c r="M233" s="23">
        <f>VLOOKUP(F233,school!F:G,2,0)</f>
        <v>39</v>
      </c>
    </row>
    <row r="234" spans="1:13" s="45" customFormat="1" ht="39.950000000000003" customHeight="1" x14ac:dyDescent="0.6">
      <c r="A234" s="68">
        <f t="shared" si="4"/>
        <v>224</v>
      </c>
      <c r="B234" s="64" t="s">
        <v>1345</v>
      </c>
      <c r="C234" s="69"/>
      <c r="D234" s="70" t="s">
        <v>37</v>
      </c>
      <c r="E234" s="55">
        <f>VLOOKUP(D234,สรุปที่เข้าร่วม!H:I,2,0)</f>
        <v>3</v>
      </c>
      <c r="F234" s="70" t="s">
        <v>1660</v>
      </c>
      <c r="G234" s="89"/>
      <c r="H234" s="73" t="s">
        <v>1346</v>
      </c>
      <c r="I234" s="89"/>
      <c r="J234" s="13" t="s">
        <v>45</v>
      </c>
      <c r="K234" s="12">
        <f>VLOOKUP(J234,สรุปที่เข้าร่วม!B:D,3,0)</f>
        <v>5</v>
      </c>
      <c r="L234" s="13" t="s">
        <v>21</v>
      </c>
      <c r="M234" s="23">
        <f>VLOOKUP(F234,school!F:G,2,0)</f>
        <v>40</v>
      </c>
    </row>
    <row r="235" spans="1:13" s="45" customFormat="1" ht="39.950000000000003" customHeight="1" x14ac:dyDescent="0.6">
      <c r="A235" s="68">
        <f t="shared" si="4"/>
        <v>225</v>
      </c>
      <c r="B235" s="64" t="s">
        <v>1257</v>
      </c>
      <c r="C235" s="69"/>
      <c r="D235" s="70" t="s">
        <v>37</v>
      </c>
      <c r="E235" s="55">
        <f>VLOOKUP(D235,สรุปที่เข้าร่วม!H:I,2,0)</f>
        <v>3</v>
      </c>
      <c r="F235" s="70" t="s">
        <v>1663</v>
      </c>
      <c r="G235" s="89"/>
      <c r="H235" s="72">
        <v>863935446</v>
      </c>
      <c r="I235" s="89"/>
      <c r="J235" s="13" t="s">
        <v>45</v>
      </c>
      <c r="K235" s="12">
        <f>VLOOKUP(J235,สรุปที่เข้าร่วม!B:D,3,0)</f>
        <v>5</v>
      </c>
      <c r="L235" s="13" t="s">
        <v>21</v>
      </c>
      <c r="M235" s="23">
        <f>VLOOKUP(F235,school!F:G,2,0)</f>
        <v>41</v>
      </c>
    </row>
    <row r="236" spans="1:13" s="45" customFormat="1" ht="39.950000000000003" customHeight="1" x14ac:dyDescent="0.6">
      <c r="A236" s="68">
        <f t="shared" si="4"/>
        <v>226</v>
      </c>
      <c r="B236" s="64" t="s">
        <v>1296</v>
      </c>
      <c r="C236" s="69"/>
      <c r="D236" s="70" t="s">
        <v>37</v>
      </c>
      <c r="E236" s="55">
        <f>VLOOKUP(D236,สรุปที่เข้าร่วม!H:I,2,0)</f>
        <v>3</v>
      </c>
      <c r="F236" s="70" t="s">
        <v>1666</v>
      </c>
      <c r="G236" s="89"/>
      <c r="H236" s="73" t="s">
        <v>1297</v>
      </c>
      <c r="I236" s="89"/>
      <c r="J236" s="13" t="s">
        <v>45</v>
      </c>
      <c r="K236" s="12">
        <f>VLOOKUP(J236,สรุปที่เข้าร่วม!B:D,3,0)</f>
        <v>5</v>
      </c>
      <c r="L236" s="13" t="s">
        <v>21</v>
      </c>
      <c r="M236" s="23">
        <f>VLOOKUP(F236,school!F:G,2,0)</f>
        <v>42</v>
      </c>
    </row>
    <row r="237" spans="1:13" s="45" customFormat="1" ht="39.950000000000003" customHeight="1" x14ac:dyDescent="0.6">
      <c r="A237" s="68">
        <f t="shared" si="4"/>
        <v>227</v>
      </c>
      <c r="B237" s="64" t="s">
        <v>1341</v>
      </c>
      <c r="C237" s="71" t="s">
        <v>35</v>
      </c>
      <c r="D237" s="70" t="s">
        <v>37</v>
      </c>
      <c r="E237" s="55">
        <f>VLOOKUP(D237,สรุปที่เข้าร่วม!H:I,2,0)</f>
        <v>3</v>
      </c>
      <c r="F237" s="70" t="s">
        <v>1666</v>
      </c>
      <c r="G237" s="89"/>
      <c r="H237" s="72">
        <v>956419699</v>
      </c>
      <c r="I237" s="89"/>
      <c r="J237" s="13" t="s">
        <v>45</v>
      </c>
      <c r="K237" s="12">
        <f>VLOOKUP(J237,สรุปที่เข้าร่วม!B:D,3,0)</f>
        <v>5</v>
      </c>
      <c r="L237" s="13" t="s">
        <v>21</v>
      </c>
      <c r="M237" s="23">
        <f>VLOOKUP(F237,school!F:G,2,0)</f>
        <v>42</v>
      </c>
    </row>
    <row r="238" spans="1:13" s="45" customFormat="1" ht="39.950000000000003" customHeight="1" x14ac:dyDescent="0.6">
      <c r="A238" s="68">
        <f t="shared" si="4"/>
        <v>228</v>
      </c>
      <c r="B238" s="64" t="s">
        <v>1343</v>
      </c>
      <c r="C238" s="69"/>
      <c r="D238" s="70" t="s">
        <v>37</v>
      </c>
      <c r="E238" s="55">
        <f>VLOOKUP(D238,สรุปที่เข้าร่วม!H:I,2,0)</f>
        <v>3</v>
      </c>
      <c r="F238" s="70" t="s">
        <v>1666</v>
      </c>
      <c r="G238" s="89"/>
      <c r="H238" s="73" t="s">
        <v>1344</v>
      </c>
      <c r="I238" s="89"/>
      <c r="J238" s="13" t="s">
        <v>45</v>
      </c>
      <c r="K238" s="12">
        <f>VLOOKUP(J238,สรุปที่เข้าร่วม!B:D,3,0)</f>
        <v>5</v>
      </c>
      <c r="L238" s="13" t="s">
        <v>21</v>
      </c>
      <c r="M238" s="23">
        <f>VLOOKUP(F238,school!F:G,2,0)</f>
        <v>42</v>
      </c>
    </row>
    <row r="239" spans="1:13" s="45" customFormat="1" ht="39.950000000000003" customHeight="1" x14ac:dyDescent="0.6">
      <c r="A239" s="68">
        <f t="shared" si="4"/>
        <v>229</v>
      </c>
      <c r="B239" s="64" t="s">
        <v>1398</v>
      </c>
      <c r="C239" s="69"/>
      <c r="D239" s="70" t="s">
        <v>37</v>
      </c>
      <c r="E239" s="55">
        <f>VLOOKUP(D239,สรุปที่เข้าร่วม!H:I,2,0)</f>
        <v>3</v>
      </c>
      <c r="F239" s="70" t="s">
        <v>1666</v>
      </c>
      <c r="G239" s="89"/>
      <c r="H239" s="73" t="s">
        <v>1399</v>
      </c>
      <c r="I239" s="89"/>
      <c r="J239" s="13" t="s">
        <v>45</v>
      </c>
      <c r="K239" s="12">
        <f>VLOOKUP(J239,สรุปที่เข้าร่วม!B:D,3,0)</f>
        <v>5</v>
      </c>
      <c r="L239" s="13" t="s">
        <v>21</v>
      </c>
      <c r="M239" s="23">
        <f>VLOOKUP(F239,school!F:G,2,0)</f>
        <v>42</v>
      </c>
    </row>
    <row r="240" spans="1:13" s="45" customFormat="1" ht="39.950000000000003" customHeight="1" x14ac:dyDescent="0.6">
      <c r="A240" s="68">
        <f t="shared" si="4"/>
        <v>230</v>
      </c>
      <c r="B240" s="64" t="s">
        <v>1374</v>
      </c>
      <c r="C240" s="69"/>
      <c r="D240" s="70" t="s">
        <v>37</v>
      </c>
      <c r="E240" s="55">
        <f>VLOOKUP(D240,สรุปที่เข้าร่วม!H:I,2,0)</f>
        <v>3</v>
      </c>
      <c r="F240" s="70" t="s">
        <v>1669</v>
      </c>
      <c r="G240" s="89"/>
      <c r="H240" s="73" t="s">
        <v>1375</v>
      </c>
      <c r="I240" s="89"/>
      <c r="J240" s="13" t="s">
        <v>45</v>
      </c>
      <c r="K240" s="12">
        <f>VLOOKUP(J240,สรุปที่เข้าร่วม!B:D,3,0)</f>
        <v>5</v>
      </c>
      <c r="L240" s="13" t="s">
        <v>21</v>
      </c>
      <c r="M240" s="23">
        <f>VLOOKUP(F240,school!F:G,2,0)</f>
        <v>43</v>
      </c>
    </row>
    <row r="241" spans="1:13" s="45" customFormat="1" ht="39.950000000000003" customHeight="1" x14ac:dyDescent="0.6">
      <c r="A241" s="68">
        <f t="shared" si="4"/>
        <v>231</v>
      </c>
      <c r="B241" s="64" t="s">
        <v>1236</v>
      </c>
      <c r="C241" s="69"/>
      <c r="D241" s="70" t="s">
        <v>37</v>
      </c>
      <c r="E241" s="55">
        <f>VLOOKUP(D241,สรุปที่เข้าร่วม!H:I,2,0)</f>
        <v>3</v>
      </c>
      <c r="F241" s="70" t="s">
        <v>1674</v>
      </c>
      <c r="G241" s="89"/>
      <c r="H241" s="73" t="s">
        <v>1237</v>
      </c>
      <c r="I241" s="89"/>
      <c r="J241" s="13" t="s">
        <v>45</v>
      </c>
      <c r="K241" s="12">
        <f>VLOOKUP(J241,สรุปที่เข้าร่วม!B:D,3,0)</f>
        <v>5</v>
      </c>
      <c r="L241" s="13" t="s">
        <v>21</v>
      </c>
      <c r="M241" s="23">
        <f>VLOOKUP(F241,school!F:G,2,0)</f>
        <v>45</v>
      </c>
    </row>
    <row r="242" spans="1:13" s="45" customFormat="1" ht="39.950000000000003" customHeight="1" x14ac:dyDescent="0.6">
      <c r="A242" s="68">
        <f t="shared" si="4"/>
        <v>232</v>
      </c>
      <c r="B242" s="64" t="s">
        <v>1248</v>
      </c>
      <c r="C242" s="69"/>
      <c r="D242" s="70" t="s">
        <v>37</v>
      </c>
      <c r="E242" s="55">
        <f>VLOOKUP(D242,สรุปที่เข้าร่วม!H:I,2,0)</f>
        <v>3</v>
      </c>
      <c r="F242" s="70" t="s">
        <v>1674</v>
      </c>
      <c r="G242" s="89"/>
      <c r="H242" s="73" t="s">
        <v>1249</v>
      </c>
      <c r="I242" s="89"/>
      <c r="J242" s="13" t="s">
        <v>45</v>
      </c>
      <c r="K242" s="12">
        <f>VLOOKUP(J242,สรุปที่เข้าร่วม!B:D,3,0)</f>
        <v>5</v>
      </c>
      <c r="L242" s="13" t="s">
        <v>21</v>
      </c>
      <c r="M242" s="23">
        <f>VLOOKUP(F242,school!F:G,2,0)</f>
        <v>45</v>
      </c>
    </row>
    <row r="243" spans="1:13" s="45" customFormat="1" ht="39.950000000000003" customHeight="1" x14ac:dyDescent="0.6">
      <c r="A243" s="68">
        <f t="shared" si="4"/>
        <v>233</v>
      </c>
      <c r="B243" s="64" t="s">
        <v>1288</v>
      </c>
      <c r="C243" s="69"/>
      <c r="D243" s="70" t="s">
        <v>37</v>
      </c>
      <c r="E243" s="55">
        <f>VLOOKUP(D243,สรุปที่เข้าร่วม!H:I,2,0)</f>
        <v>3</v>
      </c>
      <c r="F243" s="70" t="s">
        <v>1674</v>
      </c>
      <c r="G243" s="89"/>
      <c r="H243" s="73" t="s">
        <v>1289</v>
      </c>
      <c r="I243" s="89"/>
      <c r="J243" s="13" t="s">
        <v>45</v>
      </c>
      <c r="K243" s="12">
        <f>VLOOKUP(J243,สรุปที่เข้าร่วม!B:D,3,0)</f>
        <v>5</v>
      </c>
      <c r="L243" s="13" t="s">
        <v>21</v>
      </c>
      <c r="M243" s="23">
        <f>VLOOKUP(F243,school!F:G,2,0)</f>
        <v>45</v>
      </c>
    </row>
    <row r="244" spans="1:13" s="45" customFormat="1" ht="39.950000000000003" customHeight="1" x14ac:dyDescent="0.6">
      <c r="A244" s="68">
        <f t="shared" si="4"/>
        <v>234</v>
      </c>
      <c r="B244" s="64" t="s">
        <v>1310</v>
      </c>
      <c r="C244" s="69"/>
      <c r="D244" s="70" t="s">
        <v>37</v>
      </c>
      <c r="E244" s="55">
        <f>VLOOKUP(D244,สรุปที่เข้าร่วม!H:I,2,0)</f>
        <v>3</v>
      </c>
      <c r="F244" s="70" t="s">
        <v>1674</v>
      </c>
      <c r="G244" s="89"/>
      <c r="H244" s="73" t="s">
        <v>1311</v>
      </c>
      <c r="I244" s="89"/>
      <c r="J244" s="13" t="s">
        <v>45</v>
      </c>
      <c r="K244" s="12">
        <f>VLOOKUP(J244,สรุปที่เข้าร่วม!B:D,3,0)</f>
        <v>5</v>
      </c>
      <c r="L244" s="13" t="s">
        <v>21</v>
      </c>
      <c r="M244" s="23">
        <f>VLOOKUP(F244,school!F:G,2,0)</f>
        <v>45</v>
      </c>
    </row>
    <row r="245" spans="1:13" s="45" customFormat="1" ht="39.950000000000003" customHeight="1" x14ac:dyDescent="0.6">
      <c r="A245" s="68">
        <f t="shared" si="4"/>
        <v>235</v>
      </c>
      <c r="B245" s="64" t="s">
        <v>1354</v>
      </c>
      <c r="C245" s="69"/>
      <c r="D245" s="70" t="s">
        <v>37</v>
      </c>
      <c r="E245" s="55">
        <f>VLOOKUP(D245,สรุปที่เข้าร่วม!H:I,2,0)</f>
        <v>3</v>
      </c>
      <c r="F245" s="70" t="s">
        <v>1677</v>
      </c>
      <c r="G245" s="89"/>
      <c r="H245" s="73" t="s">
        <v>1355</v>
      </c>
      <c r="I245" s="89"/>
      <c r="J245" s="13" t="s">
        <v>45</v>
      </c>
      <c r="K245" s="12">
        <f>VLOOKUP(J245,สรุปที่เข้าร่วม!B:D,3,0)</f>
        <v>5</v>
      </c>
      <c r="L245" s="13" t="s">
        <v>21</v>
      </c>
      <c r="M245" s="23">
        <f>VLOOKUP(F245,school!F:G,2,0)</f>
        <v>46</v>
      </c>
    </row>
    <row r="246" spans="1:13" s="45" customFormat="1" ht="39.950000000000003" customHeight="1" x14ac:dyDescent="0.6">
      <c r="A246" s="68">
        <f t="shared" si="4"/>
        <v>236</v>
      </c>
      <c r="B246" s="64" t="s">
        <v>1382</v>
      </c>
      <c r="C246" s="69"/>
      <c r="D246" s="70" t="s">
        <v>37</v>
      </c>
      <c r="E246" s="55">
        <f>VLOOKUP(D246,สรุปที่เข้าร่วม!H:I,2,0)</f>
        <v>3</v>
      </c>
      <c r="F246" s="70" t="s">
        <v>1677</v>
      </c>
      <c r="G246" s="89"/>
      <c r="H246" s="73" t="s">
        <v>1383</v>
      </c>
      <c r="I246" s="89"/>
      <c r="J246" s="13" t="s">
        <v>45</v>
      </c>
      <c r="K246" s="12">
        <f>VLOOKUP(J246,สรุปที่เข้าร่วม!B:D,3,0)</f>
        <v>5</v>
      </c>
      <c r="L246" s="13" t="s">
        <v>21</v>
      </c>
      <c r="M246" s="23">
        <f>VLOOKUP(F246,school!F:G,2,0)</f>
        <v>46</v>
      </c>
    </row>
    <row r="247" spans="1:13" s="45" customFormat="1" ht="39.950000000000003" customHeight="1" x14ac:dyDescent="0.6">
      <c r="A247" s="68">
        <f t="shared" si="4"/>
        <v>237</v>
      </c>
      <c r="B247" s="64" t="s">
        <v>1091</v>
      </c>
      <c r="C247" s="69"/>
      <c r="D247" s="70" t="s">
        <v>37</v>
      </c>
      <c r="E247" s="55">
        <f>VLOOKUP(D247,สรุปที่เข้าร่วม!H:I,2,0)</f>
        <v>3</v>
      </c>
      <c r="F247" s="70" t="s">
        <v>1680</v>
      </c>
      <c r="G247" s="89"/>
      <c r="H247" s="73" t="s">
        <v>1092</v>
      </c>
      <c r="I247" s="89"/>
      <c r="J247" s="13" t="s">
        <v>45</v>
      </c>
      <c r="K247" s="12">
        <f>VLOOKUP(J247,สรุปที่เข้าร่วม!B:D,3,0)</f>
        <v>5</v>
      </c>
      <c r="L247" s="13" t="s">
        <v>21</v>
      </c>
      <c r="M247" s="23">
        <f>VLOOKUP(F247,school!F:G,2,0)</f>
        <v>47</v>
      </c>
    </row>
    <row r="248" spans="1:13" s="45" customFormat="1" ht="39.950000000000003" customHeight="1" x14ac:dyDescent="0.6">
      <c r="A248" s="68">
        <f t="shared" si="4"/>
        <v>238</v>
      </c>
      <c r="B248" s="64" t="s">
        <v>1095</v>
      </c>
      <c r="C248" s="69"/>
      <c r="D248" s="70" t="s">
        <v>37</v>
      </c>
      <c r="E248" s="55">
        <f>VLOOKUP(D248,สรุปที่เข้าร่วม!H:I,2,0)</f>
        <v>3</v>
      </c>
      <c r="F248" s="70" t="s">
        <v>1680</v>
      </c>
      <c r="G248" s="89"/>
      <c r="H248" s="72">
        <v>826842721</v>
      </c>
      <c r="I248" s="89"/>
      <c r="J248" s="13" t="s">
        <v>45</v>
      </c>
      <c r="K248" s="12">
        <f>VLOOKUP(J248,สรุปที่เข้าร่วม!B:D,3,0)</f>
        <v>5</v>
      </c>
      <c r="L248" s="13" t="s">
        <v>21</v>
      </c>
      <c r="M248" s="23">
        <f>VLOOKUP(F248,school!F:G,2,0)</f>
        <v>47</v>
      </c>
    </row>
    <row r="249" spans="1:13" s="45" customFormat="1" ht="39.950000000000003" customHeight="1" x14ac:dyDescent="0.6">
      <c r="A249" s="68">
        <f t="shared" si="4"/>
        <v>239</v>
      </c>
      <c r="B249" s="64" t="s">
        <v>1097</v>
      </c>
      <c r="C249" s="69"/>
      <c r="D249" s="70" t="s">
        <v>37</v>
      </c>
      <c r="E249" s="55">
        <f>VLOOKUP(D249,สรุปที่เข้าร่วม!H:I,2,0)</f>
        <v>3</v>
      </c>
      <c r="F249" s="70" t="s">
        <v>1680</v>
      </c>
      <c r="G249" s="89"/>
      <c r="H249" s="73" t="s">
        <v>1098</v>
      </c>
      <c r="I249" s="89"/>
      <c r="J249" s="13" t="s">
        <v>45</v>
      </c>
      <c r="K249" s="12">
        <f>VLOOKUP(J249,สรุปที่เข้าร่วม!B:D,3,0)</f>
        <v>5</v>
      </c>
      <c r="L249" s="13" t="s">
        <v>21</v>
      </c>
      <c r="M249" s="23">
        <f>VLOOKUP(F249,school!F:G,2,0)</f>
        <v>47</v>
      </c>
    </row>
    <row r="250" spans="1:13" s="45" customFormat="1" ht="39.950000000000003" customHeight="1" x14ac:dyDescent="0.6">
      <c r="A250" s="68">
        <f t="shared" si="4"/>
        <v>240</v>
      </c>
      <c r="B250" s="64" t="s">
        <v>1757</v>
      </c>
      <c r="C250" s="69"/>
      <c r="D250" s="70" t="s">
        <v>37</v>
      </c>
      <c r="E250" s="55">
        <f>VLOOKUP(D250,สรุปที่เข้าร่วม!H:I,2,0)</f>
        <v>3</v>
      </c>
      <c r="F250" s="70" t="s">
        <v>1680</v>
      </c>
      <c r="G250" s="89"/>
      <c r="H250" s="73" t="s">
        <v>1107</v>
      </c>
      <c r="I250" s="89"/>
      <c r="J250" s="13" t="s">
        <v>45</v>
      </c>
      <c r="K250" s="12">
        <f>VLOOKUP(J250,สรุปที่เข้าร่วม!B:D,3,0)</f>
        <v>5</v>
      </c>
      <c r="L250" s="13" t="s">
        <v>21</v>
      </c>
      <c r="M250" s="23">
        <f>VLOOKUP(F250,school!F:G,2,0)</f>
        <v>47</v>
      </c>
    </row>
    <row r="251" spans="1:13" s="45" customFormat="1" ht="39.950000000000003" customHeight="1" x14ac:dyDescent="0.6">
      <c r="A251" s="68">
        <f t="shared" si="4"/>
        <v>241</v>
      </c>
      <c r="B251" s="64" t="s">
        <v>816</v>
      </c>
      <c r="C251" s="69"/>
      <c r="D251" s="70" t="s">
        <v>37</v>
      </c>
      <c r="E251" s="55">
        <f>VLOOKUP(D251,สรุปที่เข้าร่วม!H:I,2,0)</f>
        <v>3</v>
      </c>
      <c r="F251" s="70" t="s">
        <v>1688</v>
      </c>
      <c r="G251" s="89"/>
      <c r="H251" s="72" t="s">
        <v>817</v>
      </c>
      <c r="I251" s="89"/>
      <c r="J251" s="13" t="s">
        <v>45</v>
      </c>
      <c r="K251" s="12">
        <f>VLOOKUP(J251,สรุปที่เข้าร่วม!B:D,3,0)</f>
        <v>5</v>
      </c>
      <c r="L251" s="13" t="s">
        <v>21</v>
      </c>
      <c r="M251" s="23">
        <f>VLOOKUP(F251,school!F:G,2,0)</f>
        <v>50</v>
      </c>
    </row>
    <row r="252" spans="1:13" s="45" customFormat="1" ht="39.950000000000003" customHeight="1" x14ac:dyDescent="0.6">
      <c r="A252" s="68">
        <f t="shared" ref="A252:A279" si="5">A251+1</f>
        <v>242</v>
      </c>
      <c r="B252" s="64" t="s">
        <v>1758</v>
      </c>
      <c r="C252" s="69"/>
      <c r="D252" s="70" t="s">
        <v>37</v>
      </c>
      <c r="E252" s="55">
        <f>VLOOKUP(D252,สรุปที่เข้าร่วม!H:I,2,0)</f>
        <v>3</v>
      </c>
      <c r="F252" s="70" t="s">
        <v>1690</v>
      </c>
      <c r="G252" s="89"/>
      <c r="H252" s="73" t="s">
        <v>43</v>
      </c>
      <c r="I252" s="89"/>
      <c r="J252" s="13" t="s">
        <v>45</v>
      </c>
      <c r="K252" s="12">
        <f>VLOOKUP(J252,สรุปที่เข้าร่วม!B:D,3,0)</f>
        <v>5</v>
      </c>
      <c r="L252" s="13" t="s">
        <v>21</v>
      </c>
      <c r="M252" s="23">
        <f>VLOOKUP(F252,school!F:G,2,0)</f>
        <v>51</v>
      </c>
    </row>
    <row r="253" spans="1:13" s="45" customFormat="1" ht="39.950000000000003" customHeight="1" x14ac:dyDescent="0.6">
      <c r="A253" s="68">
        <f t="shared" si="5"/>
        <v>243</v>
      </c>
      <c r="B253" s="64" t="s">
        <v>1805</v>
      </c>
      <c r="C253" s="69"/>
      <c r="D253" s="70" t="s">
        <v>37</v>
      </c>
      <c r="E253" s="55">
        <f>VLOOKUP(D253,สรุปที่เข้าร่วม!H:I,2,0)</f>
        <v>3</v>
      </c>
      <c r="F253" s="70" t="s">
        <v>1690</v>
      </c>
      <c r="G253" s="89"/>
      <c r="H253" s="73" t="s">
        <v>982</v>
      </c>
      <c r="I253" s="89"/>
      <c r="J253" s="13" t="s">
        <v>45</v>
      </c>
      <c r="K253" s="12">
        <f>VLOOKUP(J253,สรุปที่เข้าร่วม!B:D,3,0)</f>
        <v>5</v>
      </c>
      <c r="L253" s="13" t="s">
        <v>21</v>
      </c>
      <c r="M253" s="23">
        <f>VLOOKUP(F253,school!F:G,2,0)</f>
        <v>51</v>
      </c>
    </row>
    <row r="254" spans="1:13" s="45" customFormat="1" ht="39.950000000000003" customHeight="1" x14ac:dyDescent="0.6">
      <c r="A254" s="68">
        <f t="shared" si="5"/>
        <v>244</v>
      </c>
      <c r="B254" s="64" t="s">
        <v>1759</v>
      </c>
      <c r="C254" s="69"/>
      <c r="D254" s="70" t="s">
        <v>37</v>
      </c>
      <c r="E254" s="55">
        <f>VLOOKUP(D254,สรุปที่เข้าร่วม!H:I,2,0)</f>
        <v>3</v>
      </c>
      <c r="F254" s="70" t="s">
        <v>1690</v>
      </c>
      <c r="G254" s="89"/>
      <c r="H254" s="73" t="s">
        <v>1452</v>
      </c>
      <c r="I254" s="89"/>
      <c r="J254" s="13" t="s">
        <v>45</v>
      </c>
      <c r="K254" s="12">
        <f>VLOOKUP(J254,สรุปที่เข้าร่วม!B:D,3,0)</f>
        <v>5</v>
      </c>
      <c r="L254" s="13" t="s">
        <v>21</v>
      </c>
      <c r="M254" s="23">
        <f>VLOOKUP(F254,school!F:G,2,0)</f>
        <v>51</v>
      </c>
    </row>
    <row r="255" spans="1:13" s="45" customFormat="1" ht="39.950000000000003" customHeight="1" x14ac:dyDescent="0.6">
      <c r="A255" s="68">
        <f t="shared" si="5"/>
        <v>245</v>
      </c>
      <c r="B255" s="64" t="s">
        <v>770</v>
      </c>
      <c r="C255" s="69"/>
      <c r="D255" s="70" t="s">
        <v>37</v>
      </c>
      <c r="E255" s="55">
        <f>VLOOKUP(D255,สรุปที่เข้าร่วม!H:I,2,0)</f>
        <v>3</v>
      </c>
      <c r="F255" s="70" t="s">
        <v>1693</v>
      </c>
      <c r="G255" s="89"/>
      <c r="H255" s="73" t="s">
        <v>771</v>
      </c>
      <c r="I255" s="89"/>
      <c r="J255" s="13" t="s">
        <v>45</v>
      </c>
      <c r="K255" s="12">
        <f>VLOOKUP(J255,สรุปที่เข้าร่วม!B:D,3,0)</f>
        <v>5</v>
      </c>
      <c r="L255" s="13" t="s">
        <v>21</v>
      </c>
      <c r="M255" s="23">
        <f>VLOOKUP(F255,school!F:G,2,0)</f>
        <v>52</v>
      </c>
    </row>
    <row r="256" spans="1:13" s="45" customFormat="1" ht="39.950000000000003" customHeight="1" x14ac:dyDescent="0.6">
      <c r="A256" s="68">
        <f t="shared" si="5"/>
        <v>246</v>
      </c>
      <c r="B256" s="64" t="s">
        <v>782</v>
      </c>
      <c r="C256" s="71" t="s">
        <v>35</v>
      </c>
      <c r="D256" s="70" t="s">
        <v>37</v>
      </c>
      <c r="E256" s="55">
        <f>VLOOKUP(D256,สรุปที่เข้าร่วม!H:I,2,0)</f>
        <v>3</v>
      </c>
      <c r="F256" s="70" t="s">
        <v>1693</v>
      </c>
      <c r="G256" s="89"/>
      <c r="H256" s="73" t="s">
        <v>783</v>
      </c>
      <c r="I256" s="89"/>
      <c r="J256" s="13" t="s">
        <v>45</v>
      </c>
      <c r="K256" s="12">
        <f>VLOOKUP(J256,สรุปที่เข้าร่วม!B:D,3,0)</f>
        <v>5</v>
      </c>
      <c r="L256" s="13" t="s">
        <v>21</v>
      </c>
      <c r="M256" s="23">
        <f>VLOOKUP(F256,school!F:G,2,0)</f>
        <v>52</v>
      </c>
    </row>
    <row r="257" spans="1:13" s="45" customFormat="1" ht="39.950000000000003" customHeight="1" x14ac:dyDescent="0.6">
      <c r="A257" s="68">
        <f t="shared" si="5"/>
        <v>247</v>
      </c>
      <c r="B257" s="64" t="s">
        <v>847</v>
      </c>
      <c r="C257" s="71" t="s">
        <v>35</v>
      </c>
      <c r="D257" s="70" t="s">
        <v>37</v>
      </c>
      <c r="E257" s="55">
        <f>VLOOKUP(D257,สรุปที่เข้าร่วม!H:I,2,0)</f>
        <v>3</v>
      </c>
      <c r="F257" s="70" t="s">
        <v>1693</v>
      </c>
      <c r="G257" s="89"/>
      <c r="H257" s="73" t="s">
        <v>848</v>
      </c>
      <c r="I257" s="89"/>
      <c r="J257" s="13" t="s">
        <v>45</v>
      </c>
      <c r="K257" s="12">
        <f>VLOOKUP(J257,สรุปที่เข้าร่วม!B:D,3,0)</f>
        <v>5</v>
      </c>
      <c r="L257" s="13" t="s">
        <v>21</v>
      </c>
      <c r="M257" s="23">
        <f>VLOOKUP(F257,school!F:G,2,0)</f>
        <v>52</v>
      </c>
    </row>
    <row r="258" spans="1:13" s="45" customFormat="1" ht="39.950000000000003" customHeight="1" x14ac:dyDescent="0.6">
      <c r="A258" s="68">
        <f t="shared" si="5"/>
        <v>248</v>
      </c>
      <c r="B258" s="64" t="s">
        <v>680</v>
      </c>
      <c r="C258" s="71" t="s">
        <v>35</v>
      </c>
      <c r="D258" s="70" t="s">
        <v>37</v>
      </c>
      <c r="E258" s="55">
        <f>VLOOKUP(D258,สรุปที่เข้าร่วม!H:I,2,0)</f>
        <v>3</v>
      </c>
      <c r="F258" s="70" t="s">
        <v>1696</v>
      </c>
      <c r="G258" s="89"/>
      <c r="H258" s="73" t="s">
        <v>681</v>
      </c>
      <c r="I258" s="89"/>
      <c r="J258" s="13" t="s">
        <v>45</v>
      </c>
      <c r="K258" s="12">
        <f>VLOOKUP(J258,สรุปที่เข้าร่วม!B:D,3,0)</f>
        <v>5</v>
      </c>
      <c r="L258" s="13" t="s">
        <v>21</v>
      </c>
      <c r="M258" s="23">
        <f>VLOOKUP(F258,school!F:G,2,0)</f>
        <v>53</v>
      </c>
    </row>
    <row r="259" spans="1:13" s="45" customFormat="1" ht="39.950000000000003" customHeight="1" x14ac:dyDescent="0.6">
      <c r="A259" s="68">
        <f t="shared" si="5"/>
        <v>249</v>
      </c>
      <c r="B259" s="64" t="s">
        <v>696</v>
      </c>
      <c r="C259" s="71" t="s">
        <v>35</v>
      </c>
      <c r="D259" s="70" t="s">
        <v>37</v>
      </c>
      <c r="E259" s="55">
        <f>VLOOKUP(D259,สรุปที่เข้าร่วม!H:I,2,0)</f>
        <v>3</v>
      </c>
      <c r="F259" s="70" t="s">
        <v>1696</v>
      </c>
      <c r="G259" s="89"/>
      <c r="H259" s="73" t="s">
        <v>614</v>
      </c>
      <c r="I259" s="89"/>
      <c r="J259" s="13" t="s">
        <v>45</v>
      </c>
      <c r="K259" s="12">
        <f>VLOOKUP(J259,สรุปที่เข้าร่วม!B:D,3,0)</f>
        <v>5</v>
      </c>
      <c r="L259" s="13" t="s">
        <v>21</v>
      </c>
      <c r="M259" s="23">
        <f>VLOOKUP(F259,school!F:G,2,0)</f>
        <v>53</v>
      </c>
    </row>
    <row r="260" spans="1:13" s="45" customFormat="1" ht="39.950000000000003" customHeight="1" x14ac:dyDescent="0.6">
      <c r="A260" s="68">
        <f t="shared" si="5"/>
        <v>250</v>
      </c>
      <c r="B260" s="64" t="s">
        <v>928</v>
      </c>
      <c r="C260" s="69"/>
      <c r="D260" s="70" t="s">
        <v>37</v>
      </c>
      <c r="E260" s="55">
        <f>VLOOKUP(D260,สรุปที่เข้าร่วม!H:I,2,0)</f>
        <v>3</v>
      </c>
      <c r="F260" s="70" t="s">
        <v>1702</v>
      </c>
      <c r="G260" s="89"/>
      <c r="H260" s="73" t="s">
        <v>929</v>
      </c>
      <c r="I260" s="89"/>
      <c r="J260" s="13" t="s">
        <v>45</v>
      </c>
      <c r="K260" s="12">
        <f>VLOOKUP(J260,สรุปที่เข้าร่วม!B:D,3,0)</f>
        <v>5</v>
      </c>
      <c r="L260" s="13" t="s">
        <v>21</v>
      </c>
      <c r="M260" s="23">
        <f>VLOOKUP(F260,school!F:G,2,0)</f>
        <v>55</v>
      </c>
    </row>
    <row r="261" spans="1:13" s="45" customFormat="1" ht="39.950000000000003" customHeight="1" x14ac:dyDescent="0.6">
      <c r="A261" s="68">
        <f t="shared" si="5"/>
        <v>251</v>
      </c>
      <c r="B261" s="64" t="s">
        <v>934</v>
      </c>
      <c r="C261" s="69"/>
      <c r="D261" s="70" t="s">
        <v>37</v>
      </c>
      <c r="E261" s="55">
        <f>VLOOKUP(D261,สรุปที่เข้าร่วม!H:I,2,0)</f>
        <v>3</v>
      </c>
      <c r="F261" s="70" t="s">
        <v>1702</v>
      </c>
      <c r="G261" s="89"/>
      <c r="H261" s="73" t="s">
        <v>935</v>
      </c>
      <c r="I261" s="89"/>
      <c r="J261" s="13" t="s">
        <v>45</v>
      </c>
      <c r="K261" s="12">
        <f>VLOOKUP(J261,สรุปที่เข้าร่วม!B:D,3,0)</f>
        <v>5</v>
      </c>
      <c r="L261" s="13" t="s">
        <v>21</v>
      </c>
      <c r="M261" s="23">
        <f>VLOOKUP(F261,school!F:G,2,0)</f>
        <v>55</v>
      </c>
    </row>
    <row r="262" spans="1:13" s="45" customFormat="1" ht="39.950000000000003" customHeight="1" x14ac:dyDescent="0.6">
      <c r="A262" s="68">
        <f t="shared" si="5"/>
        <v>252</v>
      </c>
      <c r="B262" s="64" t="s">
        <v>942</v>
      </c>
      <c r="C262" s="69"/>
      <c r="D262" s="70" t="s">
        <v>37</v>
      </c>
      <c r="E262" s="55">
        <f>VLOOKUP(D262,สรุปที่เข้าร่วม!H:I,2,0)</f>
        <v>3</v>
      </c>
      <c r="F262" s="70" t="s">
        <v>1702</v>
      </c>
      <c r="G262" s="89"/>
      <c r="H262" s="73" t="s">
        <v>943</v>
      </c>
      <c r="I262" s="89"/>
      <c r="J262" s="13" t="s">
        <v>45</v>
      </c>
      <c r="K262" s="12">
        <f>VLOOKUP(J262,สรุปที่เข้าร่วม!B:D,3,0)</f>
        <v>5</v>
      </c>
      <c r="L262" s="13" t="s">
        <v>21</v>
      </c>
      <c r="M262" s="23">
        <f>VLOOKUP(F262,school!F:G,2,0)</f>
        <v>55</v>
      </c>
    </row>
    <row r="263" spans="1:13" s="45" customFormat="1" ht="39.950000000000003" customHeight="1" x14ac:dyDescent="0.6">
      <c r="A263" s="68">
        <f t="shared" si="5"/>
        <v>253</v>
      </c>
      <c r="B263" s="64" t="s">
        <v>960</v>
      </c>
      <c r="C263" s="69"/>
      <c r="D263" s="70" t="s">
        <v>37</v>
      </c>
      <c r="E263" s="55">
        <f>VLOOKUP(D263,สรุปที่เข้าร่วม!H:I,2,0)</f>
        <v>3</v>
      </c>
      <c r="F263" s="70" t="s">
        <v>1702</v>
      </c>
      <c r="G263" s="89"/>
      <c r="H263" s="73" t="s">
        <v>961</v>
      </c>
      <c r="I263" s="89"/>
      <c r="J263" s="13" t="s">
        <v>45</v>
      </c>
      <c r="K263" s="12">
        <f>VLOOKUP(J263,สรุปที่เข้าร่วม!B:D,3,0)</f>
        <v>5</v>
      </c>
      <c r="L263" s="13" t="s">
        <v>21</v>
      </c>
      <c r="M263" s="23">
        <f>VLOOKUP(F263,school!F:G,2,0)</f>
        <v>55</v>
      </c>
    </row>
    <row r="264" spans="1:13" s="45" customFormat="1" ht="39.950000000000003" customHeight="1" x14ac:dyDescent="0.6">
      <c r="A264" s="68">
        <f t="shared" si="5"/>
        <v>254</v>
      </c>
      <c r="B264" s="64" t="s">
        <v>975</v>
      </c>
      <c r="C264" s="69"/>
      <c r="D264" s="70" t="s">
        <v>37</v>
      </c>
      <c r="E264" s="55">
        <f>VLOOKUP(D264,สรุปที่เข้าร่วม!H:I,2,0)</f>
        <v>3</v>
      </c>
      <c r="F264" s="70" t="s">
        <v>1702</v>
      </c>
      <c r="G264" s="89"/>
      <c r="H264" s="73" t="s">
        <v>976</v>
      </c>
      <c r="I264" s="89"/>
      <c r="J264" s="13" t="s">
        <v>45</v>
      </c>
      <c r="K264" s="12">
        <f>VLOOKUP(J264,สรุปที่เข้าร่วม!B:D,3,0)</f>
        <v>5</v>
      </c>
      <c r="L264" s="13" t="s">
        <v>21</v>
      </c>
      <c r="M264" s="23">
        <f>VLOOKUP(F264,school!F:G,2,0)</f>
        <v>55</v>
      </c>
    </row>
    <row r="265" spans="1:13" s="45" customFormat="1" ht="39.950000000000003" customHeight="1" x14ac:dyDescent="0.6">
      <c r="A265" s="68">
        <f t="shared" si="5"/>
        <v>255</v>
      </c>
      <c r="B265" s="64" t="s">
        <v>288</v>
      </c>
      <c r="C265" s="69"/>
      <c r="D265" s="70" t="s">
        <v>37</v>
      </c>
      <c r="E265" s="55">
        <f>VLOOKUP(D265,สรุปที่เข้าร่วม!H:I,2,0)</f>
        <v>3</v>
      </c>
      <c r="F265" s="70" t="s">
        <v>1705</v>
      </c>
      <c r="G265" s="89"/>
      <c r="H265" s="73" t="s">
        <v>289</v>
      </c>
      <c r="I265" s="89"/>
      <c r="J265" s="13" t="s">
        <v>45</v>
      </c>
      <c r="K265" s="12">
        <f>VLOOKUP(J265,สรุปที่เข้าร่วม!B:D,3,0)</f>
        <v>5</v>
      </c>
      <c r="L265" s="13" t="s">
        <v>21</v>
      </c>
      <c r="M265" s="23">
        <f>VLOOKUP(F265,school!F:G,2,0)</f>
        <v>56</v>
      </c>
    </row>
    <row r="266" spans="1:13" s="45" customFormat="1" ht="39.950000000000003" customHeight="1" x14ac:dyDescent="0.6">
      <c r="A266" s="68">
        <f t="shared" si="5"/>
        <v>256</v>
      </c>
      <c r="B266" s="64" t="s">
        <v>1460</v>
      </c>
      <c r="C266" s="71" t="s">
        <v>35</v>
      </c>
      <c r="D266" s="70" t="s">
        <v>37</v>
      </c>
      <c r="E266" s="55">
        <f>VLOOKUP(D266,สรุปที่เข้าร่วม!H:I,2,0)</f>
        <v>3</v>
      </c>
      <c r="F266" s="70" t="s">
        <v>1708</v>
      </c>
      <c r="G266" s="89"/>
      <c r="H266" s="73" t="s">
        <v>1461</v>
      </c>
      <c r="I266" s="89"/>
      <c r="J266" s="13" t="s">
        <v>45</v>
      </c>
      <c r="K266" s="12">
        <f>VLOOKUP(J266,สรุปที่เข้าร่วม!B:D,3,0)</f>
        <v>5</v>
      </c>
      <c r="L266" s="13" t="s">
        <v>21</v>
      </c>
      <c r="M266" s="23">
        <f>VLOOKUP(F266,school!F:G,2,0)</f>
        <v>57</v>
      </c>
    </row>
    <row r="267" spans="1:13" s="45" customFormat="1" ht="39.950000000000003" customHeight="1" x14ac:dyDescent="0.6">
      <c r="A267" s="68">
        <f t="shared" si="5"/>
        <v>257</v>
      </c>
      <c r="B267" s="64" t="s">
        <v>1760</v>
      </c>
      <c r="C267" s="69"/>
      <c r="D267" s="70" t="s">
        <v>37</v>
      </c>
      <c r="E267" s="55">
        <f>VLOOKUP(D267,สรุปที่เข้าร่วม!H:I,2,0)</f>
        <v>3</v>
      </c>
      <c r="F267" s="70" t="s">
        <v>1711</v>
      </c>
      <c r="G267" s="89"/>
      <c r="H267" s="73" t="s">
        <v>442</v>
      </c>
      <c r="I267" s="89"/>
      <c r="J267" s="13" t="s">
        <v>45</v>
      </c>
      <c r="K267" s="12">
        <f>VLOOKUP(J267,สรุปที่เข้าร่วม!B:D,3,0)</f>
        <v>5</v>
      </c>
      <c r="L267" s="13" t="s">
        <v>21</v>
      </c>
      <c r="M267" s="23">
        <f>VLOOKUP(F267,school!F:G,2,0)</f>
        <v>58</v>
      </c>
    </row>
    <row r="268" spans="1:13" s="45" customFormat="1" ht="39.950000000000003" customHeight="1" x14ac:dyDescent="0.6">
      <c r="A268" s="68">
        <f t="shared" si="5"/>
        <v>258</v>
      </c>
      <c r="B268" s="64" t="s">
        <v>1761</v>
      </c>
      <c r="C268" s="71" t="s">
        <v>35</v>
      </c>
      <c r="D268" s="70" t="s">
        <v>37</v>
      </c>
      <c r="E268" s="55">
        <f>VLOOKUP(D268,สรุปที่เข้าร่วม!H:I,2,0)</f>
        <v>3</v>
      </c>
      <c r="F268" s="70" t="s">
        <v>1711</v>
      </c>
      <c r="G268" s="89"/>
      <c r="H268" s="73" t="s">
        <v>444</v>
      </c>
      <c r="I268" s="89"/>
      <c r="J268" s="13" t="s">
        <v>45</v>
      </c>
      <c r="K268" s="12">
        <f>VLOOKUP(J268,สรุปที่เข้าร่วม!B:D,3,0)</f>
        <v>5</v>
      </c>
      <c r="L268" s="13" t="s">
        <v>21</v>
      </c>
      <c r="M268" s="23">
        <f>VLOOKUP(F268,school!F:G,2,0)</f>
        <v>58</v>
      </c>
    </row>
    <row r="269" spans="1:13" s="45" customFormat="1" ht="39.950000000000003" customHeight="1" x14ac:dyDescent="0.6">
      <c r="A269" s="68">
        <f t="shared" si="5"/>
        <v>259</v>
      </c>
      <c r="B269" s="64" t="s">
        <v>465</v>
      </c>
      <c r="C269" s="69"/>
      <c r="D269" s="70" t="s">
        <v>37</v>
      </c>
      <c r="E269" s="55">
        <f>VLOOKUP(D269,สรุปที่เข้าร่วม!H:I,2,0)</f>
        <v>3</v>
      </c>
      <c r="F269" s="70" t="s">
        <v>1711</v>
      </c>
      <c r="G269" s="89"/>
      <c r="H269" s="73" t="s">
        <v>466</v>
      </c>
      <c r="I269" s="89"/>
      <c r="J269" s="13" t="s">
        <v>45</v>
      </c>
      <c r="K269" s="12">
        <f>VLOOKUP(J269,สรุปที่เข้าร่วม!B:D,3,0)</f>
        <v>5</v>
      </c>
      <c r="L269" s="13" t="s">
        <v>21</v>
      </c>
      <c r="M269" s="23">
        <f>VLOOKUP(F269,school!F:G,2,0)</f>
        <v>58</v>
      </c>
    </row>
    <row r="270" spans="1:13" s="45" customFormat="1" ht="39.950000000000003" customHeight="1" x14ac:dyDescent="0.6">
      <c r="A270" s="68">
        <f t="shared" si="5"/>
        <v>260</v>
      </c>
      <c r="B270" s="64" t="s">
        <v>479</v>
      </c>
      <c r="C270" s="69"/>
      <c r="D270" s="70" t="s">
        <v>37</v>
      </c>
      <c r="E270" s="55">
        <f>VLOOKUP(D270,สรุปที่เข้าร่วม!H:I,2,0)</f>
        <v>3</v>
      </c>
      <c r="F270" s="70" t="s">
        <v>1711</v>
      </c>
      <c r="G270" s="89"/>
      <c r="H270" s="73" t="s">
        <v>480</v>
      </c>
      <c r="I270" s="89"/>
      <c r="J270" s="13" t="s">
        <v>45</v>
      </c>
      <c r="K270" s="12">
        <f>VLOOKUP(J270,สรุปที่เข้าร่วม!B:D,3,0)</f>
        <v>5</v>
      </c>
      <c r="L270" s="13" t="s">
        <v>21</v>
      </c>
      <c r="M270" s="23">
        <f>VLOOKUP(F270,school!F:G,2,0)</f>
        <v>58</v>
      </c>
    </row>
    <row r="271" spans="1:13" s="45" customFormat="1" ht="39.950000000000003" customHeight="1" x14ac:dyDescent="0.6">
      <c r="A271" s="68">
        <f t="shared" si="5"/>
        <v>261</v>
      </c>
      <c r="B271" s="64" t="s">
        <v>1762</v>
      </c>
      <c r="C271" s="71" t="s">
        <v>35</v>
      </c>
      <c r="D271" s="70" t="s">
        <v>37</v>
      </c>
      <c r="E271" s="55">
        <f>VLOOKUP(D271,สรุปที่เข้าร่วม!H:I,2,0)</f>
        <v>3</v>
      </c>
      <c r="F271" s="70" t="s">
        <v>1714</v>
      </c>
      <c r="G271" s="89"/>
      <c r="H271" s="73" t="s">
        <v>1052</v>
      </c>
      <c r="I271" s="89"/>
      <c r="J271" s="13" t="s">
        <v>45</v>
      </c>
      <c r="K271" s="12">
        <f>VLOOKUP(J271,สรุปที่เข้าร่วม!B:D,3,0)</f>
        <v>5</v>
      </c>
      <c r="L271" s="13" t="s">
        <v>21</v>
      </c>
      <c r="M271" s="23">
        <f>VLOOKUP(F271,school!F:G,2,0)</f>
        <v>59</v>
      </c>
    </row>
    <row r="272" spans="1:13" s="45" customFormat="1" ht="39.950000000000003" customHeight="1" x14ac:dyDescent="0.6">
      <c r="A272" s="68">
        <f t="shared" si="5"/>
        <v>262</v>
      </c>
      <c r="B272" s="64" t="s">
        <v>869</v>
      </c>
      <c r="C272" s="69"/>
      <c r="D272" s="70" t="s">
        <v>37</v>
      </c>
      <c r="E272" s="55">
        <f>VLOOKUP(D272,สรุปที่เข้าร่วม!H:I,2,0)</f>
        <v>3</v>
      </c>
      <c r="F272" s="70" t="s">
        <v>1717</v>
      </c>
      <c r="G272" s="89"/>
      <c r="H272" s="73" t="s">
        <v>870</v>
      </c>
      <c r="I272" s="89"/>
      <c r="J272" s="13" t="s">
        <v>45</v>
      </c>
      <c r="K272" s="12">
        <f>VLOOKUP(J272,สรุปที่เข้าร่วม!B:D,3,0)</f>
        <v>5</v>
      </c>
      <c r="L272" s="13" t="s">
        <v>21</v>
      </c>
      <c r="M272" s="23">
        <f>VLOOKUP(F272,school!F:G,2,0)</f>
        <v>60</v>
      </c>
    </row>
    <row r="273" spans="1:13" s="45" customFormat="1" ht="39.950000000000003" customHeight="1" x14ac:dyDescent="0.6">
      <c r="A273" s="68">
        <f t="shared" si="5"/>
        <v>263</v>
      </c>
      <c r="B273" s="64" t="s">
        <v>993</v>
      </c>
      <c r="C273" s="69"/>
      <c r="D273" s="70" t="s">
        <v>37</v>
      </c>
      <c r="E273" s="55">
        <f>VLOOKUP(D273,สรุปที่เข้าร่วม!H:I,2,0)</f>
        <v>3</v>
      </c>
      <c r="F273" s="70" t="s">
        <v>1717</v>
      </c>
      <c r="G273" s="89"/>
      <c r="H273" s="73" t="s">
        <v>994</v>
      </c>
      <c r="I273" s="89"/>
      <c r="J273" s="13" t="s">
        <v>45</v>
      </c>
      <c r="K273" s="12">
        <f>VLOOKUP(J273,สรุปที่เข้าร่วม!B:D,3,0)</f>
        <v>5</v>
      </c>
      <c r="L273" s="13" t="s">
        <v>21</v>
      </c>
      <c r="M273" s="23">
        <f>VLOOKUP(F273,school!F:G,2,0)</f>
        <v>60</v>
      </c>
    </row>
    <row r="274" spans="1:13" s="45" customFormat="1" ht="39.950000000000003" customHeight="1" x14ac:dyDescent="0.6">
      <c r="A274" s="68">
        <f t="shared" si="5"/>
        <v>264</v>
      </c>
      <c r="B274" s="64" t="s">
        <v>502</v>
      </c>
      <c r="C274" s="71" t="s">
        <v>35</v>
      </c>
      <c r="D274" s="70" t="s">
        <v>37</v>
      </c>
      <c r="E274" s="55">
        <f>VLOOKUP(D274,สรุปที่เข้าร่วม!H:I,2,0)</f>
        <v>3</v>
      </c>
      <c r="F274" s="70" t="s">
        <v>1722</v>
      </c>
      <c r="G274" s="89"/>
      <c r="H274" s="72">
        <v>822941707</v>
      </c>
      <c r="I274" s="89"/>
      <c r="J274" s="13" t="s">
        <v>45</v>
      </c>
      <c r="K274" s="12">
        <f>VLOOKUP(J274,สรุปที่เข้าร่วม!B:D,3,0)</f>
        <v>5</v>
      </c>
      <c r="L274" s="13" t="s">
        <v>21</v>
      </c>
      <c r="M274" s="23">
        <f>VLOOKUP(F274,school!F:G,2,0)</f>
        <v>62</v>
      </c>
    </row>
    <row r="275" spans="1:13" s="45" customFormat="1" ht="39.950000000000003" customHeight="1" x14ac:dyDescent="0.6">
      <c r="A275" s="68">
        <f t="shared" si="5"/>
        <v>265</v>
      </c>
      <c r="B275" s="64" t="s">
        <v>654</v>
      </c>
      <c r="C275" s="69"/>
      <c r="D275" s="70" t="s">
        <v>37</v>
      </c>
      <c r="E275" s="55">
        <f>VLOOKUP(D275,สรุปที่เข้าร่วม!H:I,2,0)</f>
        <v>3</v>
      </c>
      <c r="F275" s="70" t="s">
        <v>1725</v>
      </c>
      <c r="G275" s="89"/>
      <c r="H275" s="73" t="s">
        <v>655</v>
      </c>
      <c r="I275" s="89"/>
      <c r="J275" s="13" t="s">
        <v>45</v>
      </c>
      <c r="K275" s="12">
        <f>VLOOKUP(J275,สรุปที่เข้าร่วม!B:D,3,0)</f>
        <v>5</v>
      </c>
      <c r="L275" s="13" t="s">
        <v>21</v>
      </c>
      <c r="M275" s="23">
        <f>VLOOKUP(F275,school!F:G,2,0)</f>
        <v>63</v>
      </c>
    </row>
    <row r="276" spans="1:13" s="45" customFormat="1" ht="39.950000000000003" customHeight="1" x14ac:dyDescent="0.6">
      <c r="A276" s="68">
        <f t="shared" si="5"/>
        <v>266</v>
      </c>
      <c r="B276" s="64" t="s">
        <v>830</v>
      </c>
      <c r="C276" s="69"/>
      <c r="D276" s="70" t="s">
        <v>37</v>
      </c>
      <c r="E276" s="55">
        <f>VLOOKUP(D276,สรุปที่เข้าร่วม!H:I,2,0)</f>
        <v>3</v>
      </c>
      <c r="F276" s="70" t="s">
        <v>1725</v>
      </c>
      <c r="G276" s="89"/>
      <c r="H276" s="73" t="s">
        <v>831</v>
      </c>
      <c r="I276" s="89"/>
      <c r="J276" s="13" t="s">
        <v>45</v>
      </c>
      <c r="K276" s="12">
        <f>VLOOKUP(J276,สรุปที่เข้าร่วม!B:D,3,0)</f>
        <v>5</v>
      </c>
      <c r="L276" s="13" t="s">
        <v>21</v>
      </c>
      <c r="M276" s="23">
        <f>VLOOKUP(F276,school!F:G,2,0)</f>
        <v>63</v>
      </c>
    </row>
    <row r="277" spans="1:13" s="45" customFormat="1" ht="39.950000000000003" customHeight="1" x14ac:dyDescent="0.6">
      <c r="A277" s="68">
        <f t="shared" si="5"/>
        <v>267</v>
      </c>
      <c r="B277" s="64" t="s">
        <v>1763</v>
      </c>
      <c r="C277" s="69"/>
      <c r="D277" s="70" t="s">
        <v>37</v>
      </c>
      <c r="E277" s="55">
        <f>VLOOKUP(D277,สรุปที่เข้าร่วม!H:I,2,0)</f>
        <v>3</v>
      </c>
      <c r="F277" s="70" t="s">
        <v>1725</v>
      </c>
      <c r="G277" s="89"/>
      <c r="H277" s="73" t="s">
        <v>835</v>
      </c>
      <c r="I277" s="89"/>
      <c r="J277" s="13" t="s">
        <v>45</v>
      </c>
      <c r="K277" s="12">
        <f>VLOOKUP(J277,สรุปที่เข้าร่วม!B:D,3,0)</f>
        <v>5</v>
      </c>
      <c r="L277" s="13" t="s">
        <v>21</v>
      </c>
      <c r="M277" s="23">
        <f>VLOOKUP(F277,school!F:G,2,0)</f>
        <v>63</v>
      </c>
    </row>
    <row r="278" spans="1:13" s="45" customFormat="1" ht="39.950000000000003" customHeight="1" x14ac:dyDescent="0.6">
      <c r="A278" s="68">
        <f t="shared" si="5"/>
        <v>268</v>
      </c>
      <c r="B278" s="64" t="s">
        <v>897</v>
      </c>
      <c r="C278" s="69"/>
      <c r="D278" s="70" t="s">
        <v>37</v>
      </c>
      <c r="E278" s="55">
        <f>VLOOKUP(D278,สรุปที่เข้าร่วม!H:I,2,0)</f>
        <v>3</v>
      </c>
      <c r="F278" s="70" t="s">
        <v>1728</v>
      </c>
      <c r="G278" s="89"/>
      <c r="H278" s="73" t="s">
        <v>898</v>
      </c>
      <c r="I278" s="89"/>
      <c r="J278" s="13" t="s">
        <v>45</v>
      </c>
      <c r="K278" s="12">
        <f>VLOOKUP(J278,สรุปที่เข้าร่วม!B:D,3,0)</f>
        <v>5</v>
      </c>
      <c r="L278" s="13" t="s">
        <v>21</v>
      </c>
      <c r="M278" s="23">
        <f>VLOOKUP(F278,school!F:G,2,0)</f>
        <v>64</v>
      </c>
    </row>
    <row r="279" spans="1:13" s="45" customFormat="1" ht="39.950000000000003" customHeight="1" x14ac:dyDescent="0.6">
      <c r="A279" s="68">
        <f t="shared" si="5"/>
        <v>269</v>
      </c>
      <c r="B279" s="64" t="s">
        <v>901</v>
      </c>
      <c r="C279" s="69"/>
      <c r="D279" s="70" t="s">
        <v>37</v>
      </c>
      <c r="E279" s="55">
        <f>VLOOKUP(D279,สรุปที่เข้าร่วม!H:I,2,0)</f>
        <v>3</v>
      </c>
      <c r="F279" s="70" t="s">
        <v>1728</v>
      </c>
      <c r="G279" s="89"/>
      <c r="H279" s="73" t="s">
        <v>902</v>
      </c>
      <c r="I279" s="89"/>
      <c r="J279" s="13" t="s">
        <v>45</v>
      </c>
      <c r="K279" s="12">
        <f>VLOOKUP(J279,สรุปที่เข้าร่วม!B:D,3,0)</f>
        <v>5</v>
      </c>
      <c r="L279" s="13" t="s">
        <v>21</v>
      </c>
      <c r="M279" s="23">
        <f>VLOOKUP(F279,school!F:G,2,0)</f>
        <v>64</v>
      </c>
    </row>
    <row r="280" spans="1:13" s="101" customFormat="1" ht="30" x14ac:dyDescent="0.65">
      <c r="A280" s="95"/>
      <c r="B280" s="104" t="s">
        <v>29</v>
      </c>
      <c r="C280" s="66"/>
      <c r="D280" s="96"/>
      <c r="E280" s="55"/>
      <c r="F280" s="106" t="s">
        <v>1811</v>
      </c>
      <c r="G280" s="107">
        <f>COUNTIF(J:J,B280)</f>
        <v>174</v>
      </c>
      <c r="H280" s="108" t="s">
        <v>1862</v>
      </c>
      <c r="I280" s="97"/>
      <c r="J280" s="98"/>
      <c r="K280" s="99"/>
      <c r="L280" s="98"/>
      <c r="M280" s="100"/>
    </row>
    <row r="281" spans="1:13" s="45" customFormat="1" ht="39.950000000000003" customHeight="1" x14ac:dyDescent="0.6">
      <c r="A281" s="68">
        <f>A279+1</f>
        <v>270</v>
      </c>
      <c r="B281" s="64" t="s">
        <v>256</v>
      </c>
      <c r="C281" s="69"/>
      <c r="D281" s="70" t="s">
        <v>24</v>
      </c>
      <c r="E281" s="55">
        <f>VLOOKUP(D281,สรุปที่เข้าร่วม!H:I,2,0)</f>
        <v>2</v>
      </c>
      <c r="F281" s="70" t="s">
        <v>1615</v>
      </c>
      <c r="G281" s="89"/>
      <c r="H281" s="73" t="s">
        <v>257</v>
      </c>
      <c r="I281" s="89"/>
      <c r="J281" s="13" t="s">
        <v>29</v>
      </c>
      <c r="K281" s="12">
        <f>VLOOKUP(J281,สรุปที่เข้าร่วม!B:D,3,0)</f>
        <v>6</v>
      </c>
      <c r="L281" s="13" t="s">
        <v>21</v>
      </c>
      <c r="M281" s="23">
        <f>VLOOKUP(F281,school!F:G,2,0)</f>
        <v>25</v>
      </c>
    </row>
    <row r="282" spans="1:13" s="45" customFormat="1" ht="39.950000000000003" customHeight="1" x14ac:dyDescent="0.6">
      <c r="A282" s="68">
        <f>A281+1</f>
        <v>271</v>
      </c>
      <c r="B282" s="64" t="s">
        <v>164</v>
      </c>
      <c r="C282" s="71" t="s">
        <v>35</v>
      </c>
      <c r="D282" s="70" t="s">
        <v>24</v>
      </c>
      <c r="E282" s="55">
        <f>VLOOKUP(D282,สรุปที่เข้าร่วม!H:I,2,0)</f>
        <v>2</v>
      </c>
      <c r="F282" s="70" t="s">
        <v>1621</v>
      </c>
      <c r="G282" s="89"/>
      <c r="H282" s="73" t="s">
        <v>165</v>
      </c>
      <c r="I282" s="89"/>
      <c r="J282" s="13" t="s">
        <v>29</v>
      </c>
      <c r="K282" s="12">
        <f>VLOOKUP(J282,สรุปที่เข้าร่วม!B:D,3,0)</f>
        <v>6</v>
      </c>
      <c r="L282" s="13" t="s">
        <v>21</v>
      </c>
      <c r="M282" s="23">
        <f>VLOOKUP(F282,school!F:G,2,0)</f>
        <v>27</v>
      </c>
    </row>
    <row r="283" spans="1:13" s="45" customFormat="1" ht="39.950000000000003" customHeight="1" x14ac:dyDescent="0.6">
      <c r="A283" s="68">
        <f t="shared" ref="A283:A352" si="6">A282+1</f>
        <v>272</v>
      </c>
      <c r="B283" s="64" t="s">
        <v>1775</v>
      </c>
      <c r="C283" s="69"/>
      <c r="D283" s="70" t="s">
        <v>24</v>
      </c>
      <c r="E283" s="55">
        <f>VLOOKUP(D283,สรุปที่เข้าร่วม!H:I,2,0)</f>
        <v>2</v>
      </c>
      <c r="F283" s="70" t="s">
        <v>1645</v>
      </c>
      <c r="G283" s="89"/>
      <c r="H283" s="73" t="s">
        <v>133</v>
      </c>
      <c r="I283" s="89"/>
      <c r="J283" s="13" t="s">
        <v>29</v>
      </c>
      <c r="K283" s="12">
        <f>VLOOKUP(J283,สรุปที่เข้าร่วม!B:D,3,0)</f>
        <v>6</v>
      </c>
      <c r="L283" s="13" t="s">
        <v>21</v>
      </c>
      <c r="M283" s="23">
        <f>VLOOKUP(F283,school!F:G,2,0)</f>
        <v>35</v>
      </c>
    </row>
    <row r="284" spans="1:13" s="45" customFormat="1" ht="39.950000000000003" customHeight="1" x14ac:dyDescent="0.6">
      <c r="A284" s="68">
        <f t="shared" si="6"/>
        <v>273</v>
      </c>
      <c r="B284" s="64" t="s">
        <v>1209</v>
      </c>
      <c r="C284" s="69"/>
      <c r="D284" s="70" t="s">
        <v>24</v>
      </c>
      <c r="E284" s="55">
        <f>VLOOKUP(D284,สรุปที่เข้าร่วม!H:I,2,0)</f>
        <v>2</v>
      </c>
      <c r="F284" s="70" t="s">
        <v>1690</v>
      </c>
      <c r="G284" s="89"/>
      <c r="H284" s="73" t="s">
        <v>1210</v>
      </c>
      <c r="I284" s="89"/>
      <c r="J284" s="13" t="s">
        <v>29</v>
      </c>
      <c r="K284" s="12">
        <f>VLOOKUP(J284,สรุปที่เข้าร่วม!B:D,3,0)</f>
        <v>6</v>
      </c>
      <c r="L284" s="13" t="s">
        <v>21</v>
      </c>
      <c r="M284" s="23">
        <f>VLOOKUP(F284,school!F:G,2,0)</f>
        <v>51</v>
      </c>
    </row>
    <row r="285" spans="1:13" s="45" customFormat="1" ht="39.950000000000003" customHeight="1" x14ac:dyDescent="0.6">
      <c r="A285" s="68">
        <f t="shared" si="6"/>
        <v>274</v>
      </c>
      <c r="B285" s="64" t="s">
        <v>27</v>
      </c>
      <c r="C285" s="69"/>
      <c r="D285" s="70" t="s">
        <v>24</v>
      </c>
      <c r="E285" s="55">
        <f>VLOOKUP(D285,สรุปที่เข้าร่วม!H:I,2,0)</f>
        <v>2</v>
      </c>
      <c r="F285" s="70" t="s">
        <v>1705</v>
      </c>
      <c r="G285" s="89"/>
      <c r="H285" s="73" t="s">
        <v>28</v>
      </c>
      <c r="I285" s="89"/>
      <c r="J285" s="13" t="s">
        <v>29</v>
      </c>
      <c r="K285" s="12">
        <f>VLOOKUP(J285,สรุปที่เข้าร่วม!B:D,3,0)</f>
        <v>6</v>
      </c>
      <c r="L285" s="13" t="s">
        <v>21</v>
      </c>
      <c r="M285" s="23">
        <f>VLOOKUP(F285,school!F:G,2,0)</f>
        <v>56</v>
      </c>
    </row>
    <row r="286" spans="1:13" s="45" customFormat="1" ht="39.950000000000003" customHeight="1" x14ac:dyDescent="0.6">
      <c r="A286" s="68">
        <f t="shared" si="6"/>
        <v>275</v>
      </c>
      <c r="B286" s="64" t="s">
        <v>467</v>
      </c>
      <c r="C286" s="69"/>
      <c r="D286" s="70" t="s">
        <v>24</v>
      </c>
      <c r="E286" s="55">
        <f>VLOOKUP(D286,สรุปที่เข้าร่วม!H:I,2,0)</f>
        <v>2</v>
      </c>
      <c r="F286" s="70" t="s">
        <v>1725</v>
      </c>
      <c r="G286" s="89"/>
      <c r="H286" s="73" t="s">
        <v>468</v>
      </c>
      <c r="I286" s="89"/>
      <c r="J286" s="13" t="s">
        <v>29</v>
      </c>
      <c r="K286" s="12">
        <f>VLOOKUP(J286,สรุปที่เข้าร่วม!B:D,3,0)</f>
        <v>6</v>
      </c>
      <c r="L286" s="13" t="s">
        <v>21</v>
      </c>
      <c r="M286" s="23">
        <f>VLOOKUP(F286,school!F:G,2,0)</f>
        <v>63</v>
      </c>
    </row>
    <row r="287" spans="1:13" s="45" customFormat="1" ht="39.950000000000003" customHeight="1" x14ac:dyDescent="0.6">
      <c r="A287" s="68">
        <f t="shared" si="6"/>
        <v>276</v>
      </c>
      <c r="B287" s="64" t="s">
        <v>1776</v>
      </c>
      <c r="C287" s="69"/>
      <c r="D287" s="70" t="s">
        <v>37</v>
      </c>
      <c r="E287" s="55">
        <f>VLOOKUP(D287,สรุปที่เข้าร่วม!H:I,2,0)</f>
        <v>3</v>
      </c>
      <c r="F287" s="70" t="s">
        <v>1545</v>
      </c>
      <c r="G287" s="89"/>
      <c r="H287" s="73" t="s">
        <v>723</v>
      </c>
      <c r="I287" s="89"/>
      <c r="J287" s="13" t="s">
        <v>29</v>
      </c>
      <c r="K287" s="12">
        <f>VLOOKUP(J287,สรุปที่เข้าร่วม!B:D,3,0)</f>
        <v>6</v>
      </c>
      <c r="L287" s="13" t="s">
        <v>21</v>
      </c>
      <c r="M287" s="23">
        <f>VLOOKUP(F287,school!F:G,2,0)</f>
        <v>1</v>
      </c>
    </row>
    <row r="288" spans="1:13" s="45" customFormat="1" ht="39.950000000000003" customHeight="1" x14ac:dyDescent="0.6">
      <c r="A288" s="68">
        <f t="shared" si="6"/>
        <v>277</v>
      </c>
      <c r="B288" s="64" t="s">
        <v>751</v>
      </c>
      <c r="C288" s="69"/>
      <c r="D288" s="70" t="s">
        <v>37</v>
      </c>
      <c r="E288" s="55">
        <f>VLOOKUP(D288,สรุปที่เข้าร่วม!H:I,2,0)</f>
        <v>3</v>
      </c>
      <c r="F288" s="70" t="s">
        <v>1545</v>
      </c>
      <c r="G288" s="89"/>
      <c r="H288" s="73" t="s">
        <v>752</v>
      </c>
      <c r="I288" s="89"/>
      <c r="J288" s="13" t="s">
        <v>29</v>
      </c>
      <c r="K288" s="12">
        <f>VLOOKUP(J288,สรุปที่เข้าร่วม!B:D,3,0)</f>
        <v>6</v>
      </c>
      <c r="L288" s="13" t="s">
        <v>21</v>
      </c>
      <c r="M288" s="23">
        <f>VLOOKUP(F288,school!F:G,2,0)</f>
        <v>1</v>
      </c>
    </row>
    <row r="289" spans="1:13" s="45" customFormat="1" ht="39.950000000000003" customHeight="1" x14ac:dyDescent="0.6">
      <c r="A289" s="68">
        <f t="shared" si="6"/>
        <v>278</v>
      </c>
      <c r="B289" s="64" t="s">
        <v>1441</v>
      </c>
      <c r="C289" s="69"/>
      <c r="D289" s="70" t="s">
        <v>37</v>
      </c>
      <c r="E289" s="55">
        <f>VLOOKUP(D289,สรุปที่เข้าร่วม!H:I,2,0)</f>
        <v>3</v>
      </c>
      <c r="F289" s="70" t="s">
        <v>1545</v>
      </c>
      <c r="G289" s="89"/>
      <c r="H289" s="73" t="s">
        <v>1442</v>
      </c>
      <c r="I289" s="89"/>
      <c r="J289" s="13" t="s">
        <v>29</v>
      </c>
      <c r="K289" s="12">
        <f>VLOOKUP(J289,สรุปที่เข้าร่วม!B:D,3,0)</f>
        <v>6</v>
      </c>
      <c r="L289" s="13" t="s">
        <v>21</v>
      </c>
      <c r="M289" s="23">
        <f>VLOOKUP(F289,school!F:G,2,0)</f>
        <v>1</v>
      </c>
    </row>
    <row r="290" spans="1:13" s="45" customFormat="1" ht="39.950000000000003" customHeight="1" x14ac:dyDescent="0.6">
      <c r="A290" s="68">
        <f t="shared" si="6"/>
        <v>279</v>
      </c>
      <c r="B290" s="64" t="s">
        <v>392</v>
      </c>
      <c r="C290" s="69"/>
      <c r="D290" s="70" t="s">
        <v>37</v>
      </c>
      <c r="E290" s="55">
        <f>VLOOKUP(D290,สรุปที่เข้าร่วม!H:I,2,0)</f>
        <v>3</v>
      </c>
      <c r="F290" s="70" t="s">
        <v>1548</v>
      </c>
      <c r="G290" s="89"/>
      <c r="H290" s="73" t="s">
        <v>393</v>
      </c>
      <c r="I290" s="89"/>
      <c r="J290" s="13" t="s">
        <v>29</v>
      </c>
      <c r="K290" s="12">
        <f>VLOOKUP(J290,สรุปที่เข้าร่วม!B:D,3,0)</f>
        <v>6</v>
      </c>
      <c r="L290" s="13" t="s">
        <v>21</v>
      </c>
      <c r="M290" s="23">
        <f>VLOOKUP(F290,school!F:G,2,0)</f>
        <v>2</v>
      </c>
    </row>
    <row r="291" spans="1:13" s="45" customFormat="1" ht="39.950000000000003" customHeight="1" x14ac:dyDescent="0.6">
      <c r="A291" s="68">
        <f t="shared" si="6"/>
        <v>280</v>
      </c>
      <c r="B291" s="64" t="s">
        <v>394</v>
      </c>
      <c r="C291" s="69"/>
      <c r="D291" s="70" t="s">
        <v>37</v>
      </c>
      <c r="E291" s="55">
        <f>VLOOKUP(D291,สรุปที่เข้าร่วม!H:I,2,0)</f>
        <v>3</v>
      </c>
      <c r="F291" s="70" t="s">
        <v>1548</v>
      </c>
      <c r="G291" s="89"/>
      <c r="H291" s="73" t="s">
        <v>395</v>
      </c>
      <c r="I291" s="89"/>
      <c r="J291" s="13" t="s">
        <v>29</v>
      </c>
      <c r="K291" s="12">
        <f>VLOOKUP(J291,สรุปที่เข้าร่วม!B:D,3,0)</f>
        <v>6</v>
      </c>
      <c r="L291" s="13" t="s">
        <v>21</v>
      </c>
      <c r="M291" s="23">
        <f>VLOOKUP(F291,school!F:G,2,0)</f>
        <v>2</v>
      </c>
    </row>
    <row r="292" spans="1:13" s="45" customFormat="1" ht="39.950000000000003" customHeight="1" x14ac:dyDescent="0.6">
      <c r="A292" s="68">
        <f t="shared" si="6"/>
        <v>281</v>
      </c>
      <c r="B292" s="64" t="s">
        <v>217</v>
      </c>
      <c r="C292" s="69"/>
      <c r="D292" s="70" t="s">
        <v>37</v>
      </c>
      <c r="E292" s="55">
        <f>VLOOKUP(D292,สรุปที่เข้าร่วม!H:I,2,0)</f>
        <v>3</v>
      </c>
      <c r="F292" s="70" t="s">
        <v>1551</v>
      </c>
      <c r="G292" s="89"/>
      <c r="H292" s="73" t="s">
        <v>218</v>
      </c>
      <c r="I292" s="89"/>
      <c r="J292" s="13" t="s">
        <v>29</v>
      </c>
      <c r="K292" s="12">
        <f>VLOOKUP(J292,สรุปที่เข้าร่วม!B:D,3,0)</f>
        <v>6</v>
      </c>
      <c r="L292" s="13" t="s">
        <v>21</v>
      </c>
      <c r="M292" s="23">
        <f>VLOOKUP(F292,school!F:G,2,0)</f>
        <v>3</v>
      </c>
    </row>
    <row r="293" spans="1:13" s="45" customFormat="1" ht="39.950000000000003" customHeight="1" x14ac:dyDescent="0.6">
      <c r="A293" s="68">
        <f t="shared" si="6"/>
        <v>282</v>
      </c>
      <c r="B293" s="64" t="s">
        <v>220</v>
      </c>
      <c r="C293" s="71" t="s">
        <v>35</v>
      </c>
      <c r="D293" s="70" t="s">
        <v>37</v>
      </c>
      <c r="E293" s="55">
        <f>VLOOKUP(D293,สรุปที่เข้าร่วม!H:I,2,0)</f>
        <v>3</v>
      </c>
      <c r="F293" s="70" t="s">
        <v>1551</v>
      </c>
      <c r="G293" s="89"/>
      <c r="H293" s="73" t="s">
        <v>221</v>
      </c>
      <c r="I293" s="89"/>
      <c r="J293" s="13" t="s">
        <v>29</v>
      </c>
      <c r="K293" s="12">
        <f>VLOOKUP(J293,สรุปที่เข้าร่วม!B:D,3,0)</f>
        <v>6</v>
      </c>
      <c r="L293" s="13" t="s">
        <v>21</v>
      </c>
      <c r="M293" s="23">
        <f>VLOOKUP(F293,school!F:G,2,0)</f>
        <v>3</v>
      </c>
    </row>
    <row r="294" spans="1:13" s="45" customFormat="1" ht="39.950000000000003" customHeight="1" x14ac:dyDescent="0.6">
      <c r="A294" s="68">
        <f t="shared" si="6"/>
        <v>283</v>
      </c>
      <c r="B294" s="64" t="s">
        <v>273</v>
      </c>
      <c r="C294" s="69"/>
      <c r="D294" s="70" t="s">
        <v>37</v>
      </c>
      <c r="E294" s="55">
        <f>VLOOKUP(D294,สรุปที่เข้าร่วม!H:I,2,0)</f>
        <v>3</v>
      </c>
      <c r="F294" s="70" t="s">
        <v>1551</v>
      </c>
      <c r="G294" s="89"/>
      <c r="H294" s="73" t="s">
        <v>274</v>
      </c>
      <c r="I294" s="89"/>
      <c r="J294" s="13" t="s">
        <v>29</v>
      </c>
      <c r="K294" s="12">
        <f>VLOOKUP(J294,สรุปที่เข้าร่วม!B:D,3,0)</f>
        <v>6</v>
      </c>
      <c r="L294" s="13" t="s">
        <v>21</v>
      </c>
      <c r="M294" s="23">
        <f>VLOOKUP(F294,school!F:G,2,0)</f>
        <v>3</v>
      </c>
    </row>
    <row r="295" spans="1:13" s="45" customFormat="1" ht="39.950000000000003" customHeight="1" x14ac:dyDescent="0.6">
      <c r="A295" s="68">
        <f t="shared" si="6"/>
        <v>284</v>
      </c>
      <c r="B295" s="64" t="s">
        <v>746</v>
      </c>
      <c r="C295" s="71" t="s">
        <v>35</v>
      </c>
      <c r="D295" s="70" t="s">
        <v>37</v>
      </c>
      <c r="E295" s="55">
        <f>VLOOKUP(D295,สรุปที่เข้าร่วม!H:I,2,0)</f>
        <v>3</v>
      </c>
      <c r="F295" s="70" t="s">
        <v>1551</v>
      </c>
      <c r="G295" s="89"/>
      <c r="H295" s="73" t="s">
        <v>747</v>
      </c>
      <c r="I295" s="89"/>
      <c r="J295" s="13" t="s">
        <v>29</v>
      </c>
      <c r="K295" s="12">
        <f>VLOOKUP(J295,สรุปที่เข้าร่วม!B:D,3,0)</f>
        <v>6</v>
      </c>
      <c r="L295" s="13" t="s">
        <v>21</v>
      </c>
      <c r="M295" s="23">
        <f>VLOOKUP(F295,school!F:G,2,0)</f>
        <v>3</v>
      </c>
    </row>
    <row r="296" spans="1:13" s="45" customFormat="1" ht="39.950000000000003" customHeight="1" x14ac:dyDescent="0.6">
      <c r="A296" s="68">
        <f t="shared" si="6"/>
        <v>285</v>
      </c>
      <c r="B296" s="64" t="s">
        <v>568</v>
      </c>
      <c r="C296" s="69"/>
      <c r="D296" s="70" t="s">
        <v>37</v>
      </c>
      <c r="E296" s="55">
        <f>VLOOKUP(D296,สรุปที่เข้าร่วม!H:I,2,0)</f>
        <v>3</v>
      </c>
      <c r="F296" s="70" t="s">
        <v>1554</v>
      </c>
      <c r="G296" s="89"/>
      <c r="H296" s="73" t="s">
        <v>569</v>
      </c>
      <c r="I296" s="89"/>
      <c r="J296" s="13" t="s">
        <v>29</v>
      </c>
      <c r="K296" s="12">
        <f>VLOOKUP(J296,สรุปที่เข้าร่วม!B:D,3,0)</f>
        <v>6</v>
      </c>
      <c r="L296" s="13" t="s">
        <v>21</v>
      </c>
      <c r="M296" s="23">
        <f>VLOOKUP(F296,school!F:G,2,0)</f>
        <v>4</v>
      </c>
    </row>
    <row r="297" spans="1:13" s="45" customFormat="1" ht="39.950000000000003" customHeight="1" x14ac:dyDescent="0.6">
      <c r="A297" s="68">
        <f t="shared" si="6"/>
        <v>286</v>
      </c>
      <c r="B297" s="64" t="s">
        <v>571</v>
      </c>
      <c r="C297" s="69"/>
      <c r="D297" s="70" t="s">
        <v>37</v>
      </c>
      <c r="E297" s="55">
        <f>VLOOKUP(D297,สรุปที่เข้าร่วม!H:I,2,0)</f>
        <v>3</v>
      </c>
      <c r="F297" s="70" t="s">
        <v>1554</v>
      </c>
      <c r="G297" s="89"/>
      <c r="H297" s="73" t="s">
        <v>572</v>
      </c>
      <c r="I297" s="89"/>
      <c r="J297" s="13" t="s">
        <v>29</v>
      </c>
      <c r="K297" s="12">
        <f>VLOOKUP(J297,สรุปที่เข้าร่วม!B:D,3,0)</f>
        <v>6</v>
      </c>
      <c r="L297" s="13" t="s">
        <v>21</v>
      </c>
      <c r="M297" s="23">
        <f>VLOOKUP(F297,school!F:G,2,0)</f>
        <v>4</v>
      </c>
    </row>
    <row r="298" spans="1:13" s="45" customFormat="1" ht="39.950000000000003" customHeight="1" x14ac:dyDescent="0.6">
      <c r="A298" s="68">
        <f t="shared" si="6"/>
        <v>287</v>
      </c>
      <c r="B298" s="64" t="s">
        <v>573</v>
      </c>
      <c r="C298" s="69"/>
      <c r="D298" s="70" t="s">
        <v>37</v>
      </c>
      <c r="E298" s="55">
        <f>VLOOKUP(D298,สรุปที่เข้าร่วม!H:I,2,0)</f>
        <v>3</v>
      </c>
      <c r="F298" s="70" t="s">
        <v>1554</v>
      </c>
      <c r="G298" s="89"/>
      <c r="H298" s="73" t="s">
        <v>574</v>
      </c>
      <c r="I298" s="89"/>
      <c r="J298" s="13" t="s">
        <v>29</v>
      </c>
      <c r="K298" s="12">
        <f>VLOOKUP(J298,สรุปที่เข้าร่วม!B:D,3,0)</f>
        <v>6</v>
      </c>
      <c r="L298" s="13" t="s">
        <v>21</v>
      </c>
      <c r="M298" s="23">
        <f>VLOOKUP(F298,school!F:G,2,0)</f>
        <v>4</v>
      </c>
    </row>
    <row r="299" spans="1:13" s="45" customFormat="1" ht="39.950000000000003" customHeight="1" x14ac:dyDescent="0.6">
      <c r="A299" s="68">
        <f t="shared" si="6"/>
        <v>288</v>
      </c>
      <c r="B299" s="64" t="s">
        <v>623</v>
      </c>
      <c r="C299" s="71" t="s">
        <v>35</v>
      </c>
      <c r="D299" s="70" t="s">
        <v>37</v>
      </c>
      <c r="E299" s="55">
        <f>VLOOKUP(D299,สรุปที่เข้าร่วม!H:I,2,0)</f>
        <v>3</v>
      </c>
      <c r="F299" s="70" t="s">
        <v>1557</v>
      </c>
      <c r="G299" s="89"/>
      <c r="H299" s="73" t="s">
        <v>624</v>
      </c>
      <c r="I299" s="89"/>
      <c r="J299" s="13" t="s">
        <v>29</v>
      </c>
      <c r="K299" s="12">
        <f>VLOOKUP(J299,สรุปที่เข้าร่วม!B:D,3,0)</f>
        <v>6</v>
      </c>
      <c r="L299" s="13" t="s">
        <v>21</v>
      </c>
      <c r="M299" s="23">
        <f>VLOOKUP(F299,school!F:G,2,0)</f>
        <v>5</v>
      </c>
    </row>
    <row r="300" spans="1:13" s="45" customFormat="1" ht="39.950000000000003" customHeight="1" x14ac:dyDescent="0.6">
      <c r="A300" s="68">
        <f t="shared" si="6"/>
        <v>289</v>
      </c>
      <c r="B300" s="64" t="s">
        <v>736</v>
      </c>
      <c r="C300" s="69"/>
      <c r="D300" s="70" t="s">
        <v>37</v>
      </c>
      <c r="E300" s="55">
        <f>VLOOKUP(D300,สรุปที่เข้าร่วม!H:I,2,0)</f>
        <v>3</v>
      </c>
      <c r="F300" s="70" t="s">
        <v>1557</v>
      </c>
      <c r="G300" s="89"/>
      <c r="H300" s="73" t="s">
        <v>737</v>
      </c>
      <c r="I300" s="89"/>
      <c r="J300" s="13" t="s">
        <v>29</v>
      </c>
      <c r="K300" s="12">
        <f>VLOOKUP(J300,สรุปที่เข้าร่วม!B:D,3,0)</f>
        <v>6</v>
      </c>
      <c r="L300" s="13" t="s">
        <v>21</v>
      </c>
      <c r="M300" s="23">
        <f>VLOOKUP(F300,school!F:G,2,0)</f>
        <v>5</v>
      </c>
    </row>
    <row r="301" spans="1:13" s="45" customFormat="1" ht="39.950000000000003" customHeight="1" x14ac:dyDescent="0.6">
      <c r="A301" s="68">
        <f t="shared" si="6"/>
        <v>290</v>
      </c>
      <c r="B301" s="64" t="s">
        <v>738</v>
      </c>
      <c r="C301" s="69"/>
      <c r="D301" s="70" t="s">
        <v>37</v>
      </c>
      <c r="E301" s="55">
        <f>VLOOKUP(D301,สรุปที่เข้าร่วม!H:I,2,0)</f>
        <v>3</v>
      </c>
      <c r="F301" s="70" t="s">
        <v>1557</v>
      </c>
      <c r="G301" s="89"/>
      <c r="H301" s="73" t="s">
        <v>739</v>
      </c>
      <c r="I301" s="89"/>
      <c r="J301" s="13" t="s">
        <v>29</v>
      </c>
      <c r="K301" s="12">
        <f>VLOOKUP(J301,สรุปที่เข้าร่วม!B:D,3,0)</f>
        <v>6</v>
      </c>
      <c r="L301" s="13" t="s">
        <v>21</v>
      </c>
      <c r="M301" s="23">
        <f>VLOOKUP(F301,school!F:G,2,0)</f>
        <v>5</v>
      </c>
    </row>
    <row r="302" spans="1:13" s="45" customFormat="1" ht="39.950000000000003" customHeight="1" x14ac:dyDescent="0.6">
      <c r="A302" s="68">
        <f t="shared" si="6"/>
        <v>291</v>
      </c>
      <c r="B302" s="64" t="s">
        <v>740</v>
      </c>
      <c r="C302" s="69"/>
      <c r="D302" s="70" t="s">
        <v>37</v>
      </c>
      <c r="E302" s="55">
        <f>VLOOKUP(D302,สรุปที่เข้าร่วม!H:I,2,0)</f>
        <v>3</v>
      </c>
      <c r="F302" s="70" t="s">
        <v>1557</v>
      </c>
      <c r="G302" s="89"/>
      <c r="H302" s="73" t="s">
        <v>741</v>
      </c>
      <c r="I302" s="89"/>
      <c r="J302" s="13" t="s">
        <v>29</v>
      </c>
      <c r="K302" s="12">
        <f>VLOOKUP(J302,สรุปที่เข้าร่วม!B:D,3,0)</f>
        <v>6</v>
      </c>
      <c r="L302" s="13" t="s">
        <v>21</v>
      </c>
      <c r="M302" s="23">
        <f>VLOOKUP(F302,school!F:G,2,0)</f>
        <v>5</v>
      </c>
    </row>
    <row r="303" spans="1:13" s="45" customFormat="1" ht="39.950000000000003" customHeight="1" x14ac:dyDescent="0.6">
      <c r="A303" s="68">
        <f t="shared" si="6"/>
        <v>292</v>
      </c>
      <c r="B303" s="64" t="s">
        <v>742</v>
      </c>
      <c r="C303" s="69"/>
      <c r="D303" s="70" t="s">
        <v>37</v>
      </c>
      <c r="E303" s="55">
        <f>VLOOKUP(D303,สรุปที่เข้าร่วม!H:I,2,0)</f>
        <v>3</v>
      </c>
      <c r="F303" s="70" t="s">
        <v>1557</v>
      </c>
      <c r="G303" s="89"/>
      <c r="H303" s="73" t="s">
        <v>743</v>
      </c>
      <c r="I303" s="89"/>
      <c r="J303" s="13" t="s">
        <v>29</v>
      </c>
      <c r="K303" s="12">
        <f>VLOOKUP(J303,สรุปที่เข้าร่วม!B:D,3,0)</f>
        <v>6</v>
      </c>
      <c r="L303" s="13" t="s">
        <v>21</v>
      </c>
      <c r="M303" s="23">
        <f>VLOOKUP(F303,school!F:G,2,0)</f>
        <v>5</v>
      </c>
    </row>
    <row r="304" spans="1:13" s="45" customFormat="1" ht="39.950000000000003" customHeight="1" x14ac:dyDescent="0.6">
      <c r="A304" s="68">
        <f t="shared" si="6"/>
        <v>293</v>
      </c>
      <c r="B304" s="64" t="s">
        <v>774</v>
      </c>
      <c r="C304" s="71" t="s">
        <v>35</v>
      </c>
      <c r="D304" s="70" t="s">
        <v>37</v>
      </c>
      <c r="E304" s="55">
        <f>VLOOKUP(D304,สรุปที่เข้าร่วม!H:I,2,0)</f>
        <v>3</v>
      </c>
      <c r="F304" s="70" t="s">
        <v>1557</v>
      </c>
      <c r="G304" s="89"/>
      <c r="H304" s="73" t="s">
        <v>775</v>
      </c>
      <c r="I304" s="89"/>
      <c r="J304" s="13" t="s">
        <v>29</v>
      </c>
      <c r="K304" s="12">
        <f>VLOOKUP(J304,สรุปที่เข้าร่วม!B:D,3,0)</f>
        <v>6</v>
      </c>
      <c r="L304" s="13" t="s">
        <v>21</v>
      </c>
      <c r="M304" s="23">
        <f>VLOOKUP(F304,school!F:G,2,0)</f>
        <v>5</v>
      </c>
    </row>
    <row r="305" spans="1:13" s="45" customFormat="1" ht="39.950000000000003" customHeight="1" x14ac:dyDescent="0.6">
      <c r="A305" s="68">
        <f t="shared" si="6"/>
        <v>294</v>
      </c>
      <c r="B305" s="64" t="s">
        <v>1071</v>
      </c>
      <c r="C305" s="69"/>
      <c r="D305" s="70" t="s">
        <v>37</v>
      </c>
      <c r="E305" s="55">
        <f>VLOOKUP(D305,สรุปที่เข้าร่วม!H:I,2,0)</f>
        <v>3</v>
      </c>
      <c r="F305" s="70" t="s">
        <v>1573</v>
      </c>
      <c r="G305" s="89"/>
      <c r="H305" s="73" t="s">
        <v>1072</v>
      </c>
      <c r="I305" s="89"/>
      <c r="J305" s="13" t="s">
        <v>29</v>
      </c>
      <c r="K305" s="12">
        <f>VLOOKUP(J305,สรุปที่เข้าร่วม!B:D,3,0)</f>
        <v>6</v>
      </c>
      <c r="L305" s="13" t="s">
        <v>21</v>
      </c>
      <c r="M305" s="23">
        <f>VLOOKUP(F305,school!F:G,2,0)</f>
        <v>11</v>
      </c>
    </row>
    <row r="306" spans="1:13" s="45" customFormat="1" ht="39.950000000000003" customHeight="1" x14ac:dyDescent="0.6">
      <c r="A306" s="68">
        <f t="shared" si="6"/>
        <v>295</v>
      </c>
      <c r="B306" s="64" t="s">
        <v>1123</v>
      </c>
      <c r="C306" s="69"/>
      <c r="D306" s="70" t="s">
        <v>37</v>
      </c>
      <c r="E306" s="55">
        <f>VLOOKUP(D306,สรุปที่เข้าร่วม!H:I,2,0)</f>
        <v>3</v>
      </c>
      <c r="F306" s="70" t="s">
        <v>1573</v>
      </c>
      <c r="G306" s="89"/>
      <c r="H306" s="73" t="s">
        <v>1124</v>
      </c>
      <c r="I306" s="89"/>
      <c r="J306" s="13" t="s">
        <v>29</v>
      </c>
      <c r="K306" s="12">
        <f>VLOOKUP(J306,สรุปที่เข้าร่วม!B:D,3,0)</f>
        <v>6</v>
      </c>
      <c r="L306" s="13" t="s">
        <v>21</v>
      </c>
      <c r="M306" s="23">
        <f>VLOOKUP(F306,school!F:G,2,0)</f>
        <v>11</v>
      </c>
    </row>
    <row r="307" spans="1:13" s="45" customFormat="1" ht="39.950000000000003" customHeight="1" x14ac:dyDescent="0.6">
      <c r="A307" s="68">
        <f t="shared" si="6"/>
        <v>296</v>
      </c>
      <c r="B307" s="64" t="s">
        <v>1777</v>
      </c>
      <c r="C307" s="69"/>
      <c r="D307" s="70" t="s">
        <v>37</v>
      </c>
      <c r="E307" s="55">
        <f>VLOOKUP(D307,สรุปที่เข้าร่วม!H:I,2,0)</f>
        <v>3</v>
      </c>
      <c r="F307" s="70" t="s">
        <v>1573</v>
      </c>
      <c r="G307" s="89"/>
      <c r="H307" s="73" t="s">
        <v>1156</v>
      </c>
      <c r="I307" s="89"/>
      <c r="J307" s="13" t="s">
        <v>29</v>
      </c>
      <c r="K307" s="12">
        <f>VLOOKUP(J307,สรุปที่เข้าร่วม!B:D,3,0)</f>
        <v>6</v>
      </c>
      <c r="L307" s="13" t="s">
        <v>21</v>
      </c>
      <c r="M307" s="23">
        <f>VLOOKUP(F307,school!F:G,2,0)</f>
        <v>11</v>
      </c>
    </row>
    <row r="308" spans="1:13" s="45" customFormat="1" ht="39.950000000000003" customHeight="1" x14ac:dyDescent="0.6">
      <c r="A308" s="68">
        <f t="shared" si="6"/>
        <v>297</v>
      </c>
      <c r="B308" s="64" t="s">
        <v>1157</v>
      </c>
      <c r="C308" s="69"/>
      <c r="D308" s="70" t="s">
        <v>37</v>
      </c>
      <c r="E308" s="55">
        <f>VLOOKUP(D308,สรุปที่เข้าร่วม!H:I,2,0)</f>
        <v>3</v>
      </c>
      <c r="F308" s="70" t="s">
        <v>1573</v>
      </c>
      <c r="G308" s="89"/>
      <c r="H308" s="73" t="s">
        <v>1158</v>
      </c>
      <c r="I308" s="89"/>
      <c r="J308" s="13" t="s">
        <v>29</v>
      </c>
      <c r="K308" s="12">
        <f>VLOOKUP(J308,สรุปที่เข้าร่วม!B:D,3,0)</f>
        <v>6</v>
      </c>
      <c r="L308" s="13" t="s">
        <v>21</v>
      </c>
      <c r="M308" s="23">
        <f>VLOOKUP(F308,school!F:G,2,0)</f>
        <v>11</v>
      </c>
    </row>
    <row r="309" spans="1:13" s="45" customFormat="1" ht="39.950000000000003" customHeight="1" x14ac:dyDescent="0.6">
      <c r="A309" s="68">
        <f t="shared" si="6"/>
        <v>298</v>
      </c>
      <c r="B309" s="64" t="s">
        <v>1159</v>
      </c>
      <c r="C309" s="69"/>
      <c r="D309" s="70" t="s">
        <v>37</v>
      </c>
      <c r="E309" s="55">
        <f>VLOOKUP(D309,สรุปที่เข้าร่วม!H:I,2,0)</f>
        <v>3</v>
      </c>
      <c r="F309" s="70" t="s">
        <v>1573</v>
      </c>
      <c r="G309" s="89"/>
      <c r="H309" s="72">
        <v>856648264</v>
      </c>
      <c r="I309" s="89"/>
      <c r="J309" s="13" t="s">
        <v>29</v>
      </c>
      <c r="K309" s="12">
        <f>VLOOKUP(J309,สรุปที่เข้าร่วม!B:D,3,0)</f>
        <v>6</v>
      </c>
      <c r="L309" s="13" t="s">
        <v>21</v>
      </c>
      <c r="M309" s="23">
        <f>VLOOKUP(F309,school!F:G,2,0)</f>
        <v>11</v>
      </c>
    </row>
    <row r="310" spans="1:13" s="45" customFormat="1" ht="39.950000000000003" customHeight="1" x14ac:dyDescent="0.6">
      <c r="A310" s="68">
        <f t="shared" si="6"/>
        <v>299</v>
      </c>
      <c r="B310" s="64" t="s">
        <v>1199</v>
      </c>
      <c r="C310" s="69"/>
      <c r="D310" s="70" t="s">
        <v>37</v>
      </c>
      <c r="E310" s="55">
        <f>VLOOKUP(D310,สรุปที่เข้าร่วม!H:I,2,0)</f>
        <v>3</v>
      </c>
      <c r="F310" s="70" t="s">
        <v>1576</v>
      </c>
      <c r="G310" s="89"/>
      <c r="H310" s="73" t="s">
        <v>1200</v>
      </c>
      <c r="I310" s="89"/>
      <c r="J310" s="13" t="s">
        <v>29</v>
      </c>
      <c r="K310" s="12">
        <f>VLOOKUP(J310,สรุปที่เข้าร่วม!B:D,3,0)</f>
        <v>6</v>
      </c>
      <c r="L310" s="13" t="s">
        <v>21</v>
      </c>
      <c r="M310" s="23">
        <f>VLOOKUP(F310,school!F:G,2,0)</f>
        <v>12</v>
      </c>
    </row>
    <row r="311" spans="1:13" s="45" customFormat="1" ht="39.950000000000003" customHeight="1" x14ac:dyDescent="0.6">
      <c r="A311" s="68">
        <f t="shared" si="6"/>
        <v>300</v>
      </c>
      <c r="B311" s="64" t="s">
        <v>1778</v>
      </c>
      <c r="C311" s="69"/>
      <c r="D311" s="70" t="s">
        <v>37</v>
      </c>
      <c r="E311" s="55">
        <f>VLOOKUP(D311,สรุปที่เข้าร่วม!H:I,2,0)</f>
        <v>3</v>
      </c>
      <c r="F311" s="70" t="s">
        <v>1576</v>
      </c>
      <c r="G311" s="89"/>
      <c r="H311" s="72">
        <v>955629564</v>
      </c>
      <c r="I311" s="89"/>
      <c r="J311" s="13" t="s">
        <v>29</v>
      </c>
      <c r="K311" s="12">
        <f>VLOOKUP(J311,สรุปที่เข้าร่วม!B:D,3,0)</f>
        <v>6</v>
      </c>
      <c r="L311" s="13" t="s">
        <v>21</v>
      </c>
      <c r="M311" s="23">
        <f>VLOOKUP(F311,school!F:G,2,0)</f>
        <v>12</v>
      </c>
    </row>
    <row r="312" spans="1:13" s="45" customFormat="1" ht="39.950000000000003" customHeight="1" x14ac:dyDescent="0.6">
      <c r="A312" s="68">
        <f t="shared" si="6"/>
        <v>301</v>
      </c>
      <c r="B312" s="64" t="s">
        <v>1246</v>
      </c>
      <c r="C312" s="69"/>
      <c r="D312" s="70" t="s">
        <v>37</v>
      </c>
      <c r="E312" s="55">
        <f>VLOOKUP(D312,สรุปที่เข้าร่วม!H:I,2,0)</f>
        <v>3</v>
      </c>
      <c r="F312" s="70" t="s">
        <v>1576</v>
      </c>
      <c r="G312" s="89"/>
      <c r="H312" s="73" t="s">
        <v>1247</v>
      </c>
      <c r="I312" s="89"/>
      <c r="J312" s="13" t="s">
        <v>29</v>
      </c>
      <c r="K312" s="12">
        <f>VLOOKUP(J312,สรุปที่เข้าร่วม!B:D,3,0)</f>
        <v>6</v>
      </c>
      <c r="L312" s="13" t="s">
        <v>21</v>
      </c>
      <c r="M312" s="23">
        <f>VLOOKUP(F312,school!F:G,2,0)</f>
        <v>12</v>
      </c>
    </row>
    <row r="313" spans="1:13" s="45" customFormat="1" ht="39.950000000000003" customHeight="1" x14ac:dyDescent="0.6">
      <c r="A313" s="68">
        <f t="shared" si="6"/>
        <v>302</v>
      </c>
      <c r="B313" s="64" t="s">
        <v>1480</v>
      </c>
      <c r="C313" s="71" t="s">
        <v>35</v>
      </c>
      <c r="D313" s="70" t="s">
        <v>37</v>
      </c>
      <c r="E313" s="55">
        <f>VLOOKUP(D313,สรุปที่เข้าร่วม!H:I,2,0)</f>
        <v>3</v>
      </c>
      <c r="F313" s="70" t="s">
        <v>1576</v>
      </c>
      <c r="G313" s="89"/>
      <c r="H313" s="73" t="s">
        <v>1481</v>
      </c>
      <c r="I313" s="89"/>
      <c r="J313" s="13" t="s">
        <v>29</v>
      </c>
      <c r="K313" s="12">
        <f>VLOOKUP(J313,สรุปที่เข้าร่วม!B:D,3,0)</f>
        <v>6</v>
      </c>
      <c r="L313" s="13" t="s">
        <v>21</v>
      </c>
      <c r="M313" s="23">
        <f>VLOOKUP(F313,school!F:G,2,0)</f>
        <v>12</v>
      </c>
    </row>
    <row r="314" spans="1:13" s="45" customFormat="1" ht="39.950000000000003" customHeight="1" x14ac:dyDescent="0.6">
      <c r="A314" s="68">
        <f t="shared" si="6"/>
        <v>303</v>
      </c>
      <c r="B314" s="64" t="s">
        <v>1779</v>
      </c>
      <c r="C314" s="71" t="s">
        <v>609</v>
      </c>
      <c r="D314" s="70" t="s">
        <v>37</v>
      </c>
      <c r="E314" s="55">
        <f>VLOOKUP(D314,สรุปที่เข้าร่วม!H:I,2,0)</f>
        <v>3</v>
      </c>
      <c r="F314" s="70" t="s">
        <v>1582</v>
      </c>
      <c r="G314" s="89"/>
      <c r="H314" s="73" t="s">
        <v>610</v>
      </c>
      <c r="I314" s="89"/>
      <c r="J314" s="13" t="s">
        <v>29</v>
      </c>
      <c r="K314" s="12">
        <f>VLOOKUP(J314,สรุปที่เข้าร่วม!B:D,3,0)</f>
        <v>6</v>
      </c>
      <c r="L314" s="13" t="s">
        <v>21</v>
      </c>
      <c r="M314" s="23">
        <f>VLOOKUP(F314,school!F:G,2,0)</f>
        <v>14</v>
      </c>
    </row>
    <row r="315" spans="1:13" s="45" customFormat="1" ht="39.950000000000003" customHeight="1" x14ac:dyDescent="0.6">
      <c r="A315" s="68">
        <f t="shared" si="6"/>
        <v>304</v>
      </c>
      <c r="B315" s="64" t="s">
        <v>765</v>
      </c>
      <c r="C315" s="71" t="s">
        <v>766</v>
      </c>
      <c r="D315" s="70" t="s">
        <v>37</v>
      </c>
      <c r="E315" s="55">
        <f>VLOOKUP(D315,สรุปที่เข้าร่วม!H:I,2,0)</f>
        <v>3</v>
      </c>
      <c r="F315" s="70" t="s">
        <v>1585</v>
      </c>
      <c r="G315" s="89"/>
      <c r="H315" s="73" t="s">
        <v>767</v>
      </c>
      <c r="I315" s="89"/>
      <c r="J315" s="13" t="s">
        <v>29</v>
      </c>
      <c r="K315" s="12">
        <f>VLOOKUP(J315,สรุปที่เข้าร่วม!B:D,3,0)</f>
        <v>6</v>
      </c>
      <c r="L315" s="13" t="s">
        <v>21</v>
      </c>
      <c r="M315" s="23">
        <f>VLOOKUP(F315,school!F:G,2,0)</f>
        <v>15</v>
      </c>
    </row>
    <row r="316" spans="1:13" s="45" customFormat="1" ht="39.950000000000003" customHeight="1" x14ac:dyDescent="0.6">
      <c r="A316" s="68">
        <f t="shared" si="6"/>
        <v>305</v>
      </c>
      <c r="B316" s="64" t="s">
        <v>785</v>
      </c>
      <c r="C316" s="71" t="s">
        <v>786</v>
      </c>
      <c r="D316" s="70" t="s">
        <v>37</v>
      </c>
      <c r="E316" s="55">
        <f>VLOOKUP(D316,สรุปที่เข้าร่วม!H:I,2,0)</f>
        <v>3</v>
      </c>
      <c r="F316" s="70" t="s">
        <v>1585</v>
      </c>
      <c r="G316" s="89"/>
      <c r="H316" s="73" t="s">
        <v>787</v>
      </c>
      <c r="I316" s="89"/>
      <c r="J316" s="13" t="s">
        <v>29</v>
      </c>
      <c r="K316" s="12">
        <f>VLOOKUP(J316,สรุปที่เข้าร่วม!B:D,3,0)</f>
        <v>6</v>
      </c>
      <c r="L316" s="13" t="s">
        <v>21</v>
      </c>
      <c r="M316" s="23">
        <f>VLOOKUP(F316,school!F:G,2,0)</f>
        <v>15</v>
      </c>
    </row>
    <row r="317" spans="1:13" s="45" customFormat="1" ht="39.950000000000003" customHeight="1" x14ac:dyDescent="0.6">
      <c r="A317" s="68">
        <f t="shared" si="6"/>
        <v>306</v>
      </c>
      <c r="B317" s="64" t="s">
        <v>788</v>
      </c>
      <c r="C317" s="71" t="s">
        <v>35</v>
      </c>
      <c r="D317" s="70" t="s">
        <v>37</v>
      </c>
      <c r="E317" s="55">
        <f>VLOOKUP(D317,สรุปที่เข้าร่วม!H:I,2,0)</f>
        <v>3</v>
      </c>
      <c r="F317" s="70" t="s">
        <v>1585</v>
      </c>
      <c r="G317" s="89"/>
      <c r="H317" s="73" t="s">
        <v>789</v>
      </c>
      <c r="I317" s="89"/>
      <c r="J317" s="13" t="s">
        <v>29</v>
      </c>
      <c r="K317" s="12">
        <f>VLOOKUP(J317,สรุปที่เข้าร่วม!B:D,3,0)</f>
        <v>6</v>
      </c>
      <c r="L317" s="13" t="s">
        <v>21</v>
      </c>
      <c r="M317" s="23">
        <f>VLOOKUP(F317,school!F:G,2,0)</f>
        <v>15</v>
      </c>
    </row>
    <row r="318" spans="1:13" s="45" customFormat="1" ht="39.950000000000003" customHeight="1" x14ac:dyDescent="0.6">
      <c r="A318" s="68">
        <f t="shared" si="6"/>
        <v>307</v>
      </c>
      <c r="B318" s="64" t="s">
        <v>808</v>
      </c>
      <c r="C318" s="71" t="s">
        <v>35</v>
      </c>
      <c r="D318" s="70" t="s">
        <v>37</v>
      </c>
      <c r="E318" s="55">
        <f>VLOOKUP(D318,สรุปที่เข้าร่วม!H:I,2,0)</f>
        <v>3</v>
      </c>
      <c r="F318" s="70" t="s">
        <v>1585</v>
      </c>
      <c r="G318" s="89"/>
      <c r="H318" s="73" t="s">
        <v>809</v>
      </c>
      <c r="I318" s="89"/>
      <c r="J318" s="13" t="s">
        <v>29</v>
      </c>
      <c r="K318" s="12">
        <f>VLOOKUP(J318,สรุปที่เข้าร่วม!B:D,3,0)</f>
        <v>6</v>
      </c>
      <c r="L318" s="13" t="s">
        <v>21</v>
      </c>
      <c r="M318" s="23">
        <f>VLOOKUP(F318,school!F:G,2,0)</f>
        <v>15</v>
      </c>
    </row>
    <row r="319" spans="1:13" s="45" customFormat="1" ht="39.950000000000003" customHeight="1" x14ac:dyDescent="0.6">
      <c r="A319" s="68">
        <f t="shared" si="6"/>
        <v>308</v>
      </c>
      <c r="B319" s="64" t="s">
        <v>1005</v>
      </c>
      <c r="C319" s="69"/>
      <c r="D319" s="70" t="s">
        <v>37</v>
      </c>
      <c r="E319" s="55">
        <f>VLOOKUP(D319,สรุปที่เข้าร่วม!H:I,2,0)</f>
        <v>3</v>
      </c>
      <c r="F319" s="70" t="s">
        <v>1585</v>
      </c>
      <c r="G319" s="89"/>
      <c r="H319" s="73" t="s">
        <v>1006</v>
      </c>
      <c r="I319" s="89"/>
      <c r="J319" s="13" t="s">
        <v>29</v>
      </c>
      <c r="K319" s="12">
        <f>VLOOKUP(J319,สรุปที่เข้าร่วม!B:D,3,0)</f>
        <v>6</v>
      </c>
      <c r="L319" s="13" t="s">
        <v>21</v>
      </c>
      <c r="M319" s="23">
        <f>VLOOKUP(F319,school!F:G,2,0)</f>
        <v>15</v>
      </c>
    </row>
    <row r="320" spans="1:13" s="45" customFormat="1" ht="39.950000000000003" customHeight="1" x14ac:dyDescent="0.6">
      <c r="A320" s="68">
        <f t="shared" si="6"/>
        <v>309</v>
      </c>
      <c r="B320" s="64" t="s">
        <v>1780</v>
      </c>
      <c r="C320" s="69"/>
      <c r="D320" s="70" t="s">
        <v>37</v>
      </c>
      <c r="E320" s="55">
        <f>VLOOKUP(D320,สรุปที่เข้าร่วม!H:I,2,0)</f>
        <v>3</v>
      </c>
      <c r="F320" s="70" t="s">
        <v>1600</v>
      </c>
      <c r="G320" s="89"/>
      <c r="H320" s="73" t="s">
        <v>1130</v>
      </c>
      <c r="I320" s="89"/>
      <c r="J320" s="13" t="s">
        <v>29</v>
      </c>
      <c r="K320" s="12">
        <f>VLOOKUP(J320,สรุปที่เข้าร่วม!B:D,3,0)</f>
        <v>6</v>
      </c>
      <c r="L320" s="13" t="s">
        <v>21</v>
      </c>
      <c r="M320" s="23">
        <f>VLOOKUP(F320,school!F:G,2,0)</f>
        <v>20</v>
      </c>
    </row>
    <row r="321" spans="1:13" s="45" customFormat="1" ht="39.950000000000003" customHeight="1" x14ac:dyDescent="0.6">
      <c r="A321" s="68">
        <f t="shared" si="6"/>
        <v>310</v>
      </c>
      <c r="B321" s="64" t="s">
        <v>842</v>
      </c>
      <c r="C321" s="69"/>
      <c r="D321" s="70" t="s">
        <v>37</v>
      </c>
      <c r="E321" s="55">
        <f>VLOOKUP(D321,สรุปที่เข้าร่วม!H:I,2,0)</f>
        <v>3</v>
      </c>
      <c r="F321" s="70" t="s">
        <v>1603</v>
      </c>
      <c r="G321" s="89"/>
      <c r="H321" s="73" t="s">
        <v>843</v>
      </c>
      <c r="I321" s="89"/>
      <c r="J321" s="13" t="s">
        <v>29</v>
      </c>
      <c r="K321" s="12">
        <f>VLOOKUP(J321,สรุปที่เข้าร่วม!B:D,3,0)</f>
        <v>6</v>
      </c>
      <c r="L321" s="13" t="s">
        <v>21</v>
      </c>
      <c r="M321" s="23">
        <f>VLOOKUP(F321,school!F:G,2,0)</f>
        <v>21</v>
      </c>
    </row>
    <row r="322" spans="1:13" s="45" customFormat="1" ht="39.950000000000003" customHeight="1" x14ac:dyDescent="0.6">
      <c r="A322" s="68">
        <f t="shared" si="6"/>
        <v>311</v>
      </c>
      <c r="B322" s="64" t="s">
        <v>1082</v>
      </c>
      <c r="C322" s="69"/>
      <c r="D322" s="70" t="s">
        <v>37</v>
      </c>
      <c r="E322" s="55">
        <f>VLOOKUP(D322,สรุปที่เข้าร่วม!H:I,2,0)</f>
        <v>3</v>
      </c>
      <c r="F322" s="70" t="s">
        <v>1606</v>
      </c>
      <c r="G322" s="89"/>
      <c r="H322" s="73" t="s">
        <v>1083</v>
      </c>
      <c r="I322" s="89"/>
      <c r="J322" s="13" t="s">
        <v>29</v>
      </c>
      <c r="K322" s="12">
        <f>VLOOKUP(J322,สรุปที่เข้าร่วม!B:D,3,0)</f>
        <v>6</v>
      </c>
      <c r="L322" s="13" t="s">
        <v>21</v>
      </c>
      <c r="M322" s="23">
        <f>VLOOKUP(F322,school!F:G,2,0)</f>
        <v>22</v>
      </c>
    </row>
    <row r="323" spans="1:13" s="45" customFormat="1" ht="39.950000000000003" customHeight="1" x14ac:dyDescent="0.6">
      <c r="A323" s="68">
        <f t="shared" si="6"/>
        <v>312</v>
      </c>
      <c r="B323" s="64" t="s">
        <v>1089</v>
      </c>
      <c r="C323" s="71" t="s">
        <v>35</v>
      </c>
      <c r="D323" s="70" t="s">
        <v>37</v>
      </c>
      <c r="E323" s="55">
        <f>VLOOKUP(D323,สรุปที่เข้าร่วม!H:I,2,0)</f>
        <v>3</v>
      </c>
      <c r="F323" s="70" t="s">
        <v>1606</v>
      </c>
      <c r="G323" s="89"/>
      <c r="H323" s="73" t="s">
        <v>1090</v>
      </c>
      <c r="I323" s="89"/>
      <c r="J323" s="13" t="s">
        <v>29</v>
      </c>
      <c r="K323" s="12">
        <f>VLOOKUP(J323,สรุปที่เข้าร่วม!B:D,3,0)</f>
        <v>6</v>
      </c>
      <c r="L323" s="13" t="s">
        <v>21</v>
      </c>
      <c r="M323" s="23">
        <f>VLOOKUP(F323,school!F:G,2,0)</f>
        <v>22</v>
      </c>
    </row>
    <row r="324" spans="1:13" s="45" customFormat="1" ht="39.950000000000003" customHeight="1" x14ac:dyDescent="0.6">
      <c r="A324" s="68">
        <f t="shared" si="6"/>
        <v>313</v>
      </c>
      <c r="B324" s="64" t="s">
        <v>238</v>
      </c>
      <c r="C324" s="69"/>
      <c r="D324" s="70" t="s">
        <v>37</v>
      </c>
      <c r="E324" s="55">
        <f>VLOOKUP(D324,สรุปที่เข้าร่วม!H:I,2,0)</f>
        <v>3</v>
      </c>
      <c r="F324" s="70" t="s">
        <v>1615</v>
      </c>
      <c r="G324" s="89"/>
      <c r="H324" s="73" t="s">
        <v>239</v>
      </c>
      <c r="I324" s="89"/>
      <c r="J324" s="13" t="s">
        <v>29</v>
      </c>
      <c r="K324" s="12">
        <f>VLOOKUP(J324,สรุปที่เข้าร่วม!B:D,3,0)</f>
        <v>6</v>
      </c>
      <c r="L324" s="13" t="s">
        <v>21</v>
      </c>
      <c r="M324" s="23">
        <f>VLOOKUP(F324,school!F:G,2,0)</f>
        <v>25</v>
      </c>
    </row>
    <row r="325" spans="1:13" s="45" customFormat="1" ht="39.950000000000003" customHeight="1" x14ac:dyDescent="0.6">
      <c r="A325" s="68">
        <f t="shared" si="6"/>
        <v>314</v>
      </c>
      <c r="B325" s="64" t="s">
        <v>240</v>
      </c>
      <c r="C325" s="69"/>
      <c r="D325" s="70" t="s">
        <v>37</v>
      </c>
      <c r="E325" s="55">
        <f>VLOOKUP(D325,สรุปที่เข้าร่วม!H:I,2,0)</f>
        <v>3</v>
      </c>
      <c r="F325" s="70" t="s">
        <v>1615</v>
      </c>
      <c r="G325" s="89"/>
      <c r="H325" s="73" t="s">
        <v>241</v>
      </c>
      <c r="I325" s="89"/>
      <c r="J325" s="13" t="s">
        <v>29</v>
      </c>
      <c r="K325" s="12">
        <f>VLOOKUP(J325,สรุปที่เข้าร่วม!B:D,3,0)</f>
        <v>6</v>
      </c>
      <c r="L325" s="13" t="s">
        <v>21</v>
      </c>
      <c r="M325" s="23">
        <f>VLOOKUP(F325,school!F:G,2,0)</f>
        <v>25</v>
      </c>
    </row>
    <row r="326" spans="1:13" s="45" customFormat="1" ht="39.950000000000003" customHeight="1" x14ac:dyDescent="0.6">
      <c r="A326" s="68">
        <f t="shared" si="6"/>
        <v>315</v>
      </c>
      <c r="B326" s="64" t="s">
        <v>242</v>
      </c>
      <c r="C326" s="69"/>
      <c r="D326" s="70" t="s">
        <v>37</v>
      </c>
      <c r="E326" s="55">
        <f>VLOOKUP(D326,สรุปที่เข้าร่วม!H:I,2,0)</f>
        <v>3</v>
      </c>
      <c r="F326" s="70" t="s">
        <v>1615</v>
      </c>
      <c r="G326" s="89"/>
      <c r="H326" s="73" t="s">
        <v>243</v>
      </c>
      <c r="I326" s="89"/>
      <c r="J326" s="13" t="s">
        <v>29</v>
      </c>
      <c r="K326" s="12">
        <f>VLOOKUP(J326,สรุปที่เข้าร่วม!B:D,3,0)</f>
        <v>6</v>
      </c>
      <c r="L326" s="13" t="s">
        <v>21</v>
      </c>
      <c r="M326" s="23">
        <f>VLOOKUP(F326,school!F:G,2,0)</f>
        <v>25</v>
      </c>
    </row>
    <row r="327" spans="1:13" s="45" customFormat="1" ht="39.950000000000003" customHeight="1" x14ac:dyDescent="0.6">
      <c r="A327" s="68">
        <f t="shared" si="6"/>
        <v>316</v>
      </c>
      <c r="B327" s="64" t="s">
        <v>244</v>
      </c>
      <c r="C327" s="69"/>
      <c r="D327" s="70" t="s">
        <v>37</v>
      </c>
      <c r="E327" s="55">
        <f>VLOOKUP(D327,สรุปที่เข้าร่วม!H:I,2,0)</f>
        <v>3</v>
      </c>
      <c r="F327" s="70" t="s">
        <v>1615</v>
      </c>
      <c r="G327" s="89"/>
      <c r="H327" s="73" t="s">
        <v>245</v>
      </c>
      <c r="I327" s="89"/>
      <c r="J327" s="13" t="s">
        <v>29</v>
      </c>
      <c r="K327" s="12">
        <f>VLOOKUP(J327,สรุปที่เข้าร่วม!B:D,3,0)</f>
        <v>6</v>
      </c>
      <c r="L327" s="13" t="s">
        <v>21</v>
      </c>
      <c r="M327" s="23">
        <f>VLOOKUP(F327,school!F:G,2,0)</f>
        <v>25</v>
      </c>
    </row>
    <row r="328" spans="1:13" s="45" customFormat="1" ht="39.950000000000003" customHeight="1" x14ac:dyDescent="0.6">
      <c r="A328" s="68">
        <f t="shared" si="6"/>
        <v>317</v>
      </c>
      <c r="B328" s="64" t="s">
        <v>246</v>
      </c>
      <c r="C328" s="69"/>
      <c r="D328" s="70" t="s">
        <v>37</v>
      </c>
      <c r="E328" s="55">
        <f>VLOOKUP(D328,สรุปที่เข้าร่วม!H:I,2,0)</f>
        <v>3</v>
      </c>
      <c r="F328" s="70" t="s">
        <v>1615</v>
      </c>
      <c r="G328" s="89"/>
      <c r="H328" s="73" t="s">
        <v>247</v>
      </c>
      <c r="I328" s="89"/>
      <c r="J328" s="13" t="s">
        <v>29</v>
      </c>
      <c r="K328" s="12">
        <f>VLOOKUP(J328,สรุปที่เข้าร่วม!B:D,3,0)</f>
        <v>6</v>
      </c>
      <c r="L328" s="13" t="s">
        <v>21</v>
      </c>
      <c r="M328" s="23">
        <f>VLOOKUP(F328,school!F:G,2,0)</f>
        <v>25</v>
      </c>
    </row>
    <row r="329" spans="1:13" s="45" customFormat="1" ht="39.950000000000003" customHeight="1" x14ac:dyDescent="0.6">
      <c r="A329" s="68">
        <f t="shared" si="6"/>
        <v>318</v>
      </c>
      <c r="B329" s="64" t="s">
        <v>248</v>
      </c>
      <c r="C329" s="69"/>
      <c r="D329" s="70" t="s">
        <v>37</v>
      </c>
      <c r="E329" s="55">
        <f>VLOOKUP(D329,สรุปที่เข้าร่วม!H:I,2,0)</f>
        <v>3</v>
      </c>
      <c r="F329" s="70" t="s">
        <v>1615</v>
      </c>
      <c r="G329" s="89"/>
      <c r="H329" s="73" t="s">
        <v>249</v>
      </c>
      <c r="I329" s="89"/>
      <c r="J329" s="13" t="s">
        <v>29</v>
      </c>
      <c r="K329" s="12">
        <f>VLOOKUP(J329,สรุปที่เข้าร่วม!B:D,3,0)</f>
        <v>6</v>
      </c>
      <c r="L329" s="13" t="s">
        <v>21</v>
      </c>
      <c r="M329" s="23">
        <f>VLOOKUP(F329,school!F:G,2,0)</f>
        <v>25</v>
      </c>
    </row>
    <row r="330" spans="1:13" s="45" customFormat="1" ht="39.950000000000003" customHeight="1" x14ac:dyDescent="0.6">
      <c r="A330" s="68">
        <f t="shared" si="6"/>
        <v>319</v>
      </c>
      <c r="B330" s="64" t="s">
        <v>181</v>
      </c>
      <c r="C330" s="71" t="s">
        <v>35</v>
      </c>
      <c r="D330" s="70" t="s">
        <v>37</v>
      </c>
      <c r="E330" s="55">
        <f>VLOOKUP(D330,สรุปที่เข้าร่วม!H:I,2,0)</f>
        <v>3</v>
      </c>
      <c r="F330" s="70" t="s">
        <v>1618</v>
      </c>
      <c r="G330" s="89"/>
      <c r="H330" s="73" t="s">
        <v>182</v>
      </c>
      <c r="I330" s="89"/>
      <c r="J330" s="13" t="s">
        <v>29</v>
      </c>
      <c r="K330" s="12">
        <f>VLOOKUP(J330,สรุปที่เข้าร่วม!B:D,3,0)</f>
        <v>6</v>
      </c>
      <c r="L330" s="13" t="s">
        <v>21</v>
      </c>
      <c r="M330" s="23">
        <f>VLOOKUP(F330,school!F:G,2,0)</f>
        <v>26</v>
      </c>
    </row>
    <row r="331" spans="1:13" s="45" customFormat="1" ht="39.950000000000003" customHeight="1" x14ac:dyDescent="0.6">
      <c r="A331" s="68">
        <f t="shared" si="6"/>
        <v>320</v>
      </c>
      <c r="B331" s="64" t="s">
        <v>183</v>
      </c>
      <c r="C331" s="71" t="s">
        <v>35</v>
      </c>
      <c r="D331" s="70" t="s">
        <v>37</v>
      </c>
      <c r="E331" s="55">
        <f>VLOOKUP(D331,สรุปที่เข้าร่วม!H:I,2,0)</f>
        <v>3</v>
      </c>
      <c r="F331" s="70" t="s">
        <v>1618</v>
      </c>
      <c r="G331" s="89"/>
      <c r="H331" s="73" t="s">
        <v>184</v>
      </c>
      <c r="I331" s="89"/>
      <c r="J331" s="13" t="s">
        <v>29</v>
      </c>
      <c r="K331" s="12">
        <f>VLOOKUP(J331,สรุปที่เข้าร่วม!B:D,3,0)</f>
        <v>6</v>
      </c>
      <c r="L331" s="13" t="s">
        <v>21</v>
      </c>
      <c r="M331" s="23">
        <f>VLOOKUP(F331,school!F:G,2,0)</f>
        <v>26</v>
      </c>
    </row>
    <row r="332" spans="1:13" s="45" customFormat="1" ht="39.950000000000003" customHeight="1" x14ac:dyDescent="0.6">
      <c r="A332" s="68">
        <f t="shared" si="6"/>
        <v>321</v>
      </c>
      <c r="B332" s="64" t="s">
        <v>185</v>
      </c>
      <c r="C332" s="71" t="s">
        <v>35</v>
      </c>
      <c r="D332" s="70" t="s">
        <v>37</v>
      </c>
      <c r="E332" s="55">
        <f>VLOOKUP(D332,สรุปที่เข้าร่วม!H:I,2,0)</f>
        <v>3</v>
      </c>
      <c r="F332" s="70" t="s">
        <v>1618</v>
      </c>
      <c r="G332" s="89"/>
      <c r="H332" s="73" t="s">
        <v>186</v>
      </c>
      <c r="I332" s="89"/>
      <c r="J332" s="13" t="s">
        <v>29</v>
      </c>
      <c r="K332" s="12">
        <f>VLOOKUP(J332,สรุปที่เข้าร่วม!B:D,3,0)</f>
        <v>6</v>
      </c>
      <c r="L332" s="13" t="s">
        <v>21</v>
      </c>
      <c r="M332" s="23">
        <f>VLOOKUP(F332,school!F:G,2,0)</f>
        <v>26</v>
      </c>
    </row>
    <row r="333" spans="1:13" s="45" customFormat="1" ht="39.950000000000003" customHeight="1" x14ac:dyDescent="0.6">
      <c r="A333" s="68">
        <f t="shared" si="6"/>
        <v>322</v>
      </c>
      <c r="B333" s="64" t="s">
        <v>474</v>
      </c>
      <c r="C333" s="69"/>
      <c r="D333" s="70" t="s">
        <v>37</v>
      </c>
      <c r="E333" s="55">
        <f>VLOOKUP(D333,สรุปที่เข้าร่วม!H:I,2,0)</f>
        <v>3</v>
      </c>
      <c r="F333" s="70" t="s">
        <v>1621</v>
      </c>
      <c r="G333" s="89"/>
      <c r="H333" s="73" t="s">
        <v>475</v>
      </c>
      <c r="I333" s="89"/>
      <c r="J333" s="13" t="s">
        <v>29</v>
      </c>
      <c r="K333" s="12">
        <f>VLOOKUP(J333,สรุปที่เข้าร่วม!B:D,3,0)</f>
        <v>6</v>
      </c>
      <c r="L333" s="13" t="s">
        <v>21</v>
      </c>
      <c r="M333" s="23">
        <f>VLOOKUP(F333,school!F:G,2,0)</f>
        <v>27</v>
      </c>
    </row>
    <row r="334" spans="1:13" s="45" customFormat="1" ht="39.950000000000003" customHeight="1" x14ac:dyDescent="0.6">
      <c r="A334" s="68">
        <f t="shared" si="6"/>
        <v>323</v>
      </c>
      <c r="B334" s="64" t="s">
        <v>116</v>
      </c>
      <c r="C334" s="69"/>
      <c r="D334" s="70" t="s">
        <v>37</v>
      </c>
      <c r="E334" s="55">
        <f>VLOOKUP(D334,สรุปที่เข้าร่วม!H:I,2,0)</f>
        <v>3</v>
      </c>
      <c r="F334" s="70" t="s">
        <v>1624</v>
      </c>
      <c r="G334" s="89"/>
      <c r="H334" s="73" t="s">
        <v>117</v>
      </c>
      <c r="I334" s="89"/>
      <c r="J334" s="13" t="s">
        <v>29</v>
      </c>
      <c r="K334" s="12">
        <f>VLOOKUP(J334,สรุปที่เข้าร่วม!B:D,3,0)</f>
        <v>6</v>
      </c>
      <c r="L334" s="13" t="s">
        <v>21</v>
      </c>
      <c r="M334" s="23">
        <f>VLOOKUP(F334,school!F:G,2,0)</f>
        <v>28</v>
      </c>
    </row>
    <row r="335" spans="1:13" s="45" customFormat="1" ht="39.950000000000003" customHeight="1" x14ac:dyDescent="0.6">
      <c r="A335" s="68">
        <f t="shared" si="6"/>
        <v>324</v>
      </c>
      <c r="B335" s="64" t="s">
        <v>139</v>
      </c>
      <c r="C335" s="71" t="s">
        <v>140</v>
      </c>
      <c r="D335" s="70" t="s">
        <v>37</v>
      </c>
      <c r="E335" s="55">
        <f>VLOOKUP(D335,สรุปที่เข้าร่วม!H:I,2,0)</f>
        <v>3</v>
      </c>
      <c r="F335" s="70" t="s">
        <v>1624</v>
      </c>
      <c r="G335" s="89"/>
      <c r="H335" s="73" t="s">
        <v>141</v>
      </c>
      <c r="I335" s="89"/>
      <c r="J335" s="13" t="s">
        <v>29</v>
      </c>
      <c r="K335" s="12">
        <f>VLOOKUP(J335,สรุปที่เข้าร่วม!B:D,3,0)</f>
        <v>6</v>
      </c>
      <c r="L335" s="13" t="s">
        <v>21</v>
      </c>
      <c r="M335" s="23">
        <f>VLOOKUP(F335,school!F:G,2,0)</f>
        <v>28</v>
      </c>
    </row>
    <row r="336" spans="1:13" s="45" customFormat="1" ht="39.950000000000003" customHeight="1" x14ac:dyDescent="0.6">
      <c r="A336" s="68">
        <f t="shared" si="6"/>
        <v>325</v>
      </c>
      <c r="B336" s="64" t="s">
        <v>1781</v>
      </c>
      <c r="C336" s="71" t="s">
        <v>135</v>
      </c>
      <c r="D336" s="70" t="s">
        <v>37</v>
      </c>
      <c r="E336" s="55">
        <f>VLOOKUP(D336,สรุปที่เข้าร่วม!H:I,2,0)</f>
        <v>3</v>
      </c>
      <c r="F336" s="70" t="s">
        <v>1630</v>
      </c>
      <c r="G336" s="89"/>
      <c r="H336" s="73" t="s">
        <v>136</v>
      </c>
      <c r="I336" s="89"/>
      <c r="J336" s="13" t="s">
        <v>29</v>
      </c>
      <c r="K336" s="12">
        <f>VLOOKUP(J336,สรุปที่เข้าร่วม!B:D,3,0)</f>
        <v>6</v>
      </c>
      <c r="L336" s="13" t="s">
        <v>21</v>
      </c>
      <c r="M336" s="23">
        <f>VLOOKUP(F336,school!F:G,2,0)</f>
        <v>30</v>
      </c>
    </row>
    <row r="337" spans="1:13" s="45" customFormat="1" ht="39.950000000000003" customHeight="1" x14ac:dyDescent="0.6">
      <c r="A337" s="68">
        <f t="shared" si="6"/>
        <v>326</v>
      </c>
      <c r="B337" s="64" t="s">
        <v>1854</v>
      </c>
      <c r="C337" s="71"/>
      <c r="D337" s="70" t="s">
        <v>37</v>
      </c>
      <c r="E337" s="55"/>
      <c r="F337" s="70" t="s">
        <v>1633</v>
      </c>
      <c r="G337" s="89"/>
      <c r="H337" s="73"/>
      <c r="I337" s="89"/>
      <c r="J337" s="13" t="s">
        <v>29</v>
      </c>
      <c r="K337" s="12">
        <f>VLOOKUP(J337,สรุปที่เข้าร่วม!B:D,3,0)</f>
        <v>6</v>
      </c>
      <c r="L337" s="13" t="s">
        <v>21</v>
      </c>
      <c r="M337" s="23">
        <f>VLOOKUP(F337,school!F:G,2,0)</f>
        <v>31</v>
      </c>
    </row>
    <row r="338" spans="1:13" s="45" customFormat="1" ht="39.950000000000003" customHeight="1" x14ac:dyDescent="0.6">
      <c r="A338" s="68">
        <f t="shared" si="6"/>
        <v>327</v>
      </c>
      <c r="B338" s="64" t="s">
        <v>1853</v>
      </c>
      <c r="C338" s="71"/>
      <c r="D338" s="70" t="s">
        <v>37</v>
      </c>
      <c r="E338" s="55"/>
      <c r="F338" s="70" t="s">
        <v>1633</v>
      </c>
      <c r="G338" s="89"/>
      <c r="H338" s="73"/>
      <c r="I338" s="89"/>
      <c r="J338" s="13" t="s">
        <v>29</v>
      </c>
      <c r="K338" s="12">
        <f>VLOOKUP(J338,สรุปที่เข้าร่วม!B:D,3,0)</f>
        <v>6</v>
      </c>
      <c r="L338" s="13" t="s">
        <v>21</v>
      </c>
      <c r="M338" s="23">
        <f>VLOOKUP(F338,school!F:G,2,0)</f>
        <v>31</v>
      </c>
    </row>
    <row r="339" spans="1:13" s="45" customFormat="1" ht="39.950000000000003" customHeight="1" x14ac:dyDescent="0.6">
      <c r="A339" s="68">
        <f t="shared" si="6"/>
        <v>328</v>
      </c>
      <c r="B339" s="64" t="s">
        <v>1855</v>
      </c>
      <c r="C339" s="71"/>
      <c r="D339" s="70" t="s">
        <v>37</v>
      </c>
      <c r="E339" s="55"/>
      <c r="F339" s="70" t="s">
        <v>1633</v>
      </c>
      <c r="G339" s="89"/>
      <c r="H339" s="73"/>
      <c r="I339" s="89"/>
      <c r="J339" s="13" t="s">
        <v>29</v>
      </c>
      <c r="K339" s="12">
        <f>VLOOKUP(J339,สรุปที่เข้าร่วม!B:D,3,0)</f>
        <v>6</v>
      </c>
      <c r="L339" s="13" t="s">
        <v>21</v>
      </c>
      <c r="M339" s="23">
        <f>VLOOKUP(F339,school!F:G,2,0)</f>
        <v>31</v>
      </c>
    </row>
    <row r="340" spans="1:13" s="45" customFormat="1" ht="39.950000000000003" customHeight="1" x14ac:dyDescent="0.6">
      <c r="A340" s="68">
        <f t="shared" si="6"/>
        <v>329</v>
      </c>
      <c r="B340" s="64" t="s">
        <v>1856</v>
      </c>
      <c r="C340" s="71"/>
      <c r="D340" s="70" t="s">
        <v>37</v>
      </c>
      <c r="E340" s="55"/>
      <c r="F340" s="70" t="s">
        <v>1633</v>
      </c>
      <c r="G340" s="89"/>
      <c r="H340" s="73"/>
      <c r="I340" s="89"/>
      <c r="J340" s="13" t="s">
        <v>29</v>
      </c>
      <c r="K340" s="12">
        <f>VLOOKUP(J340,สรุปที่เข้าร่วม!B:D,3,0)</f>
        <v>6</v>
      </c>
      <c r="L340" s="13" t="s">
        <v>21</v>
      </c>
      <c r="M340" s="23">
        <f>VLOOKUP(F340,school!F:G,2,0)</f>
        <v>31</v>
      </c>
    </row>
    <row r="341" spans="1:13" s="45" customFormat="1" ht="39.950000000000003" customHeight="1" x14ac:dyDescent="0.6">
      <c r="A341" s="68">
        <f t="shared" si="6"/>
        <v>330</v>
      </c>
      <c r="B341" s="64" t="s">
        <v>1857</v>
      </c>
      <c r="C341" s="71"/>
      <c r="D341" s="70" t="s">
        <v>37</v>
      </c>
      <c r="E341" s="55"/>
      <c r="F341" s="70" t="s">
        <v>1633</v>
      </c>
      <c r="G341" s="89"/>
      <c r="H341" s="73"/>
      <c r="I341" s="89"/>
      <c r="J341" s="13" t="s">
        <v>29</v>
      </c>
      <c r="K341" s="12">
        <f>VLOOKUP(J341,สรุปที่เข้าร่วม!B:D,3,0)</f>
        <v>6</v>
      </c>
      <c r="L341" s="13" t="s">
        <v>21</v>
      </c>
      <c r="M341" s="23">
        <f>VLOOKUP(F341,school!F:G,2,0)</f>
        <v>31</v>
      </c>
    </row>
    <row r="342" spans="1:13" s="45" customFormat="1" ht="39.950000000000003" customHeight="1" x14ac:dyDescent="0.6">
      <c r="A342" s="68">
        <f t="shared" si="6"/>
        <v>331</v>
      </c>
      <c r="B342" s="64" t="s">
        <v>1858</v>
      </c>
      <c r="C342" s="71"/>
      <c r="D342" s="70" t="s">
        <v>37</v>
      </c>
      <c r="E342" s="55"/>
      <c r="F342" s="70" t="s">
        <v>1633</v>
      </c>
      <c r="G342" s="89"/>
      <c r="H342" s="73"/>
      <c r="I342" s="89"/>
      <c r="J342" s="13" t="s">
        <v>29</v>
      </c>
      <c r="K342" s="12">
        <f>VLOOKUP(J342,สรุปที่เข้าร่วม!B:D,3,0)</f>
        <v>6</v>
      </c>
      <c r="L342" s="13" t="s">
        <v>21</v>
      </c>
      <c r="M342" s="23">
        <f>VLOOKUP(F342,school!F:G,2,0)</f>
        <v>31</v>
      </c>
    </row>
    <row r="343" spans="1:13" s="45" customFormat="1" ht="39.950000000000003" customHeight="1" x14ac:dyDescent="0.6">
      <c r="A343" s="68">
        <f t="shared" si="6"/>
        <v>332</v>
      </c>
      <c r="B343" s="64" t="s">
        <v>76</v>
      </c>
      <c r="C343" s="69"/>
      <c r="D343" s="70" t="s">
        <v>37</v>
      </c>
      <c r="E343" s="55">
        <f>VLOOKUP(D343,สรุปที่เข้าร่วม!H:I,2,0)</f>
        <v>3</v>
      </c>
      <c r="F343" s="70" t="s">
        <v>1639</v>
      </c>
      <c r="G343" s="89"/>
      <c r="H343" s="73" t="s">
        <v>77</v>
      </c>
      <c r="I343" s="89"/>
      <c r="J343" s="13" t="s">
        <v>29</v>
      </c>
      <c r="K343" s="12">
        <f>VLOOKUP(J343,สรุปที่เข้าร่วม!B:D,3,0)</f>
        <v>6</v>
      </c>
      <c r="L343" s="13" t="s">
        <v>21</v>
      </c>
      <c r="M343" s="23">
        <f>VLOOKUP(F343,school!F:G,2,0)</f>
        <v>33</v>
      </c>
    </row>
    <row r="344" spans="1:13" s="45" customFormat="1" ht="39.950000000000003" customHeight="1" x14ac:dyDescent="0.6">
      <c r="A344" s="68">
        <f t="shared" si="6"/>
        <v>333</v>
      </c>
      <c r="B344" s="64" t="s">
        <v>125</v>
      </c>
      <c r="C344" s="71" t="s">
        <v>35</v>
      </c>
      <c r="D344" s="70" t="s">
        <v>37</v>
      </c>
      <c r="E344" s="55">
        <f>VLOOKUP(D344,สรุปที่เข้าร่วม!H:I,2,0)</f>
        <v>3</v>
      </c>
      <c r="F344" s="70" t="s">
        <v>1639</v>
      </c>
      <c r="G344" s="89"/>
      <c r="H344" s="73" t="s">
        <v>126</v>
      </c>
      <c r="I344" s="89"/>
      <c r="J344" s="13" t="s">
        <v>29</v>
      </c>
      <c r="K344" s="12">
        <f>VLOOKUP(J344,สรุปที่เข้าร่วม!B:D,3,0)</f>
        <v>6</v>
      </c>
      <c r="L344" s="13" t="s">
        <v>21</v>
      </c>
      <c r="M344" s="23">
        <f>VLOOKUP(F344,school!F:G,2,0)</f>
        <v>33</v>
      </c>
    </row>
    <row r="345" spans="1:13" s="45" customFormat="1" ht="39.950000000000003" customHeight="1" x14ac:dyDescent="0.6">
      <c r="A345" s="68">
        <f t="shared" si="6"/>
        <v>334</v>
      </c>
      <c r="B345" s="64" t="s">
        <v>127</v>
      </c>
      <c r="C345" s="71" t="s">
        <v>35</v>
      </c>
      <c r="D345" s="70" t="s">
        <v>37</v>
      </c>
      <c r="E345" s="55">
        <f>VLOOKUP(D345,สรุปที่เข้าร่วม!H:I,2,0)</f>
        <v>3</v>
      </c>
      <c r="F345" s="70" t="s">
        <v>1639</v>
      </c>
      <c r="G345" s="89"/>
      <c r="H345" s="73" t="s">
        <v>128</v>
      </c>
      <c r="I345" s="89"/>
      <c r="J345" s="13" t="s">
        <v>29</v>
      </c>
      <c r="K345" s="12">
        <f>VLOOKUP(J345,สรุปที่เข้าร่วม!B:D,3,0)</f>
        <v>6</v>
      </c>
      <c r="L345" s="13" t="s">
        <v>21</v>
      </c>
      <c r="M345" s="23">
        <f>VLOOKUP(F345,school!F:G,2,0)</f>
        <v>33</v>
      </c>
    </row>
    <row r="346" spans="1:13" s="45" customFormat="1" ht="39.950000000000003" customHeight="1" x14ac:dyDescent="0.6">
      <c r="A346" s="68">
        <f t="shared" si="6"/>
        <v>335</v>
      </c>
      <c r="B346" s="64" t="s">
        <v>350</v>
      </c>
      <c r="C346" s="69"/>
      <c r="D346" s="70" t="s">
        <v>37</v>
      </c>
      <c r="E346" s="55">
        <f>VLOOKUP(D346,สรุปที่เข้าร่วม!H:I,2,0)</f>
        <v>3</v>
      </c>
      <c r="F346" s="70" t="s">
        <v>1639</v>
      </c>
      <c r="G346" s="89"/>
      <c r="H346" s="73" t="s">
        <v>351</v>
      </c>
      <c r="I346" s="89"/>
      <c r="J346" s="13" t="s">
        <v>29</v>
      </c>
      <c r="K346" s="12">
        <f>VLOOKUP(J346,สรุปที่เข้าร่วม!B:D,3,0)</f>
        <v>6</v>
      </c>
      <c r="L346" s="13" t="s">
        <v>21</v>
      </c>
      <c r="M346" s="23">
        <f>VLOOKUP(F346,school!F:G,2,0)</f>
        <v>33</v>
      </c>
    </row>
    <row r="347" spans="1:13" s="45" customFormat="1" ht="39.950000000000003" customHeight="1" x14ac:dyDescent="0.6">
      <c r="A347" s="68">
        <f t="shared" si="6"/>
        <v>336</v>
      </c>
      <c r="B347" s="64" t="s">
        <v>1821</v>
      </c>
      <c r="C347" s="69"/>
      <c r="D347" s="70" t="s">
        <v>37</v>
      </c>
      <c r="E347" s="55"/>
      <c r="F347" s="70" t="s">
        <v>1648</v>
      </c>
      <c r="G347" s="89"/>
      <c r="H347" s="73"/>
      <c r="I347" s="89"/>
      <c r="J347" s="13" t="s">
        <v>29</v>
      </c>
      <c r="K347" s="12">
        <f>VLOOKUP(J347,สรุปที่เข้าร่วม!B:D,3,0)</f>
        <v>6</v>
      </c>
      <c r="L347" s="13" t="s">
        <v>21</v>
      </c>
      <c r="M347" s="23">
        <f>VLOOKUP(F347,school!F:G,2,0)</f>
        <v>36</v>
      </c>
    </row>
    <row r="348" spans="1:13" s="45" customFormat="1" ht="39.950000000000003" customHeight="1" x14ac:dyDescent="0.6">
      <c r="A348" s="68">
        <f t="shared" si="6"/>
        <v>337</v>
      </c>
      <c r="B348" s="64" t="s">
        <v>1822</v>
      </c>
      <c r="C348" s="69"/>
      <c r="D348" s="70" t="s">
        <v>37</v>
      </c>
      <c r="E348" s="55"/>
      <c r="F348" s="70" t="s">
        <v>1648</v>
      </c>
      <c r="G348" s="89"/>
      <c r="H348" s="73"/>
      <c r="I348" s="89"/>
      <c r="J348" s="13" t="s">
        <v>29</v>
      </c>
      <c r="K348" s="12">
        <f>VLOOKUP(J348,สรุปที่เข้าร่วม!B:D,3,0)</f>
        <v>6</v>
      </c>
      <c r="L348" s="13" t="s">
        <v>21</v>
      </c>
      <c r="M348" s="23">
        <f>VLOOKUP(F348,school!F:G,2,0)</f>
        <v>36</v>
      </c>
    </row>
    <row r="349" spans="1:13" s="45" customFormat="1" ht="39.950000000000003" customHeight="1" x14ac:dyDescent="0.6">
      <c r="A349" s="68">
        <f t="shared" si="6"/>
        <v>338</v>
      </c>
      <c r="B349" s="64" t="s">
        <v>1823</v>
      </c>
      <c r="C349" s="69"/>
      <c r="D349" s="70" t="s">
        <v>37</v>
      </c>
      <c r="E349" s="55"/>
      <c r="F349" s="70" t="s">
        <v>1648</v>
      </c>
      <c r="G349" s="89"/>
      <c r="H349" s="73"/>
      <c r="I349" s="89"/>
      <c r="J349" s="13" t="s">
        <v>29</v>
      </c>
      <c r="K349" s="12">
        <f>VLOOKUP(J349,สรุปที่เข้าร่วม!B:D,3,0)</f>
        <v>6</v>
      </c>
      <c r="L349" s="13" t="s">
        <v>21</v>
      </c>
      <c r="M349" s="23">
        <f>VLOOKUP(F349,school!F:G,2,0)</f>
        <v>36</v>
      </c>
    </row>
    <row r="350" spans="1:13" s="45" customFormat="1" ht="39.950000000000003" customHeight="1" x14ac:dyDescent="0.6">
      <c r="A350" s="68">
        <f t="shared" si="6"/>
        <v>339</v>
      </c>
      <c r="B350" s="64" t="s">
        <v>1824</v>
      </c>
      <c r="C350" s="69"/>
      <c r="D350" s="70" t="s">
        <v>37</v>
      </c>
      <c r="E350" s="55"/>
      <c r="F350" s="70" t="s">
        <v>1648</v>
      </c>
      <c r="G350" s="89"/>
      <c r="H350" s="73"/>
      <c r="I350" s="89"/>
      <c r="J350" s="13" t="s">
        <v>29</v>
      </c>
      <c r="K350" s="12">
        <f>VLOOKUP(J350,สรุปที่เข้าร่วม!B:D,3,0)</f>
        <v>6</v>
      </c>
      <c r="L350" s="13" t="s">
        <v>21</v>
      </c>
      <c r="M350" s="23">
        <f>VLOOKUP(F350,school!F:G,2,0)</f>
        <v>36</v>
      </c>
    </row>
    <row r="351" spans="1:13" s="45" customFormat="1" ht="39.950000000000003" customHeight="1" x14ac:dyDescent="0.6">
      <c r="A351" s="68">
        <f t="shared" si="6"/>
        <v>340</v>
      </c>
      <c r="B351" s="64" t="s">
        <v>1825</v>
      </c>
      <c r="C351" s="69"/>
      <c r="D351" s="70" t="s">
        <v>37</v>
      </c>
      <c r="E351" s="55"/>
      <c r="F351" s="70" t="s">
        <v>1648</v>
      </c>
      <c r="G351" s="89"/>
      <c r="H351" s="73"/>
      <c r="I351" s="89"/>
      <c r="J351" s="13" t="s">
        <v>29</v>
      </c>
      <c r="K351" s="12">
        <f>VLOOKUP(J351,สรุปที่เข้าร่วม!B:D,3,0)</f>
        <v>6</v>
      </c>
      <c r="L351" s="13" t="s">
        <v>21</v>
      </c>
      <c r="M351" s="23">
        <f>VLOOKUP(F351,school!F:G,2,0)</f>
        <v>36</v>
      </c>
    </row>
    <row r="352" spans="1:13" s="45" customFormat="1" ht="39.950000000000003" customHeight="1" x14ac:dyDescent="0.6">
      <c r="A352" s="68">
        <f t="shared" si="6"/>
        <v>341</v>
      </c>
      <c r="B352" s="64" t="s">
        <v>1826</v>
      </c>
      <c r="C352" s="69"/>
      <c r="D352" s="70" t="s">
        <v>37</v>
      </c>
      <c r="E352" s="55"/>
      <c r="F352" s="70" t="s">
        <v>1648</v>
      </c>
      <c r="G352" s="89"/>
      <c r="H352" s="73"/>
      <c r="I352" s="89"/>
      <c r="J352" s="13" t="s">
        <v>29</v>
      </c>
      <c r="K352" s="12">
        <f>VLOOKUP(J352,สรุปที่เข้าร่วม!B:D,3,0)</f>
        <v>6</v>
      </c>
      <c r="L352" s="13" t="s">
        <v>21</v>
      </c>
      <c r="M352" s="23">
        <f>VLOOKUP(F352,school!F:G,2,0)</f>
        <v>36</v>
      </c>
    </row>
    <row r="353" spans="1:13" s="45" customFormat="1" ht="39.950000000000003" customHeight="1" x14ac:dyDescent="0.6">
      <c r="A353" s="68">
        <f t="shared" ref="A353:A417" si="7">A352+1</f>
        <v>342</v>
      </c>
      <c r="B353" s="64" t="s">
        <v>1265</v>
      </c>
      <c r="C353" s="69"/>
      <c r="D353" s="70" t="s">
        <v>37</v>
      </c>
      <c r="E353" s="55">
        <f>VLOOKUP(D353,สรุปที่เข้าร่วม!H:I,2,0)</f>
        <v>3</v>
      </c>
      <c r="F353" s="70" t="s">
        <v>1651</v>
      </c>
      <c r="G353" s="89"/>
      <c r="H353" s="73" t="s">
        <v>1266</v>
      </c>
      <c r="I353" s="89"/>
      <c r="J353" s="13" t="s">
        <v>29</v>
      </c>
      <c r="K353" s="12">
        <f>VLOOKUP(J353,สรุปที่เข้าร่วม!B:D,3,0)</f>
        <v>6</v>
      </c>
      <c r="L353" s="13" t="s">
        <v>21</v>
      </c>
      <c r="M353" s="23">
        <f>VLOOKUP(F353,school!F:G,2,0)</f>
        <v>37</v>
      </c>
    </row>
    <row r="354" spans="1:13" s="45" customFormat="1" ht="39.950000000000003" customHeight="1" x14ac:dyDescent="0.6">
      <c r="A354" s="68">
        <f t="shared" si="7"/>
        <v>343</v>
      </c>
      <c r="B354" s="64" t="s">
        <v>1271</v>
      </c>
      <c r="C354" s="69"/>
      <c r="D354" s="70" t="s">
        <v>37</v>
      </c>
      <c r="E354" s="55">
        <f>VLOOKUP(D354,สรุปที่เข้าร่วม!H:I,2,0)</f>
        <v>3</v>
      </c>
      <c r="F354" s="70" t="s">
        <v>1651</v>
      </c>
      <c r="G354" s="89"/>
      <c r="H354" s="73" t="s">
        <v>1272</v>
      </c>
      <c r="I354" s="89"/>
      <c r="J354" s="13" t="s">
        <v>29</v>
      </c>
      <c r="K354" s="12">
        <f>VLOOKUP(J354,สรุปที่เข้าร่วม!B:D,3,0)</f>
        <v>6</v>
      </c>
      <c r="L354" s="13" t="s">
        <v>21</v>
      </c>
      <c r="M354" s="23">
        <f>VLOOKUP(F354,school!F:G,2,0)</f>
        <v>37</v>
      </c>
    </row>
    <row r="355" spans="1:13" s="45" customFormat="1" ht="39.950000000000003" customHeight="1" x14ac:dyDescent="0.6">
      <c r="A355" s="68">
        <f t="shared" si="7"/>
        <v>344</v>
      </c>
      <c r="B355" s="64" t="s">
        <v>1292</v>
      </c>
      <c r="C355" s="69"/>
      <c r="D355" s="70" t="s">
        <v>37</v>
      </c>
      <c r="E355" s="55">
        <f>VLOOKUP(D355,สรุปที่เข้าร่วม!H:I,2,0)</f>
        <v>3</v>
      </c>
      <c r="F355" s="70" t="s">
        <v>1651</v>
      </c>
      <c r="G355" s="89"/>
      <c r="H355" s="73" t="s">
        <v>1293</v>
      </c>
      <c r="I355" s="89"/>
      <c r="J355" s="13" t="s">
        <v>29</v>
      </c>
      <c r="K355" s="12">
        <f>VLOOKUP(J355,สรุปที่เข้าร่วม!B:D,3,0)</f>
        <v>6</v>
      </c>
      <c r="L355" s="13" t="s">
        <v>21</v>
      </c>
      <c r="M355" s="23">
        <f>VLOOKUP(F355,school!F:G,2,0)</f>
        <v>37</v>
      </c>
    </row>
    <row r="356" spans="1:13" s="45" customFormat="1" ht="39.950000000000003" customHeight="1" x14ac:dyDescent="0.6">
      <c r="A356" s="68">
        <f t="shared" si="7"/>
        <v>345</v>
      </c>
      <c r="B356" s="64" t="s">
        <v>1782</v>
      </c>
      <c r="C356" s="69"/>
      <c r="D356" s="70" t="s">
        <v>37</v>
      </c>
      <c r="E356" s="55">
        <f>VLOOKUP(D356,สรุปที่เข้าร่วม!H:I,2,0)</f>
        <v>3</v>
      </c>
      <c r="F356" s="70" t="s">
        <v>1651</v>
      </c>
      <c r="G356" s="89"/>
      <c r="H356" s="73" t="s">
        <v>1303</v>
      </c>
      <c r="I356" s="89"/>
      <c r="J356" s="13" t="s">
        <v>29</v>
      </c>
      <c r="K356" s="12">
        <f>VLOOKUP(J356,สรุปที่เข้าร่วม!B:D,3,0)</f>
        <v>6</v>
      </c>
      <c r="L356" s="13" t="s">
        <v>21</v>
      </c>
      <c r="M356" s="23">
        <f>VLOOKUP(F356,school!F:G,2,0)</f>
        <v>37</v>
      </c>
    </row>
    <row r="357" spans="1:13" s="45" customFormat="1" ht="39.950000000000003" customHeight="1" x14ac:dyDescent="0.6">
      <c r="A357" s="68">
        <f t="shared" si="7"/>
        <v>346</v>
      </c>
      <c r="B357" s="64" t="s">
        <v>1783</v>
      </c>
      <c r="C357" s="71"/>
      <c r="D357" s="70" t="s">
        <v>37</v>
      </c>
      <c r="E357" s="55">
        <f>VLOOKUP(D357,สรุปที่เข้าร่วม!H:I,2,0)</f>
        <v>3</v>
      </c>
      <c r="F357" s="70" t="s">
        <v>1651</v>
      </c>
      <c r="G357" s="89"/>
      <c r="H357" s="73" t="s">
        <v>1306</v>
      </c>
      <c r="I357" s="89"/>
      <c r="J357" s="13" t="s">
        <v>29</v>
      </c>
      <c r="K357" s="12">
        <f>VLOOKUP(J357,สรุปที่เข้าร่วม!B:D,3,0)</f>
        <v>6</v>
      </c>
      <c r="L357" s="13" t="s">
        <v>21</v>
      </c>
      <c r="M357" s="23">
        <f>VLOOKUP(F357,school!F:G,2,0)</f>
        <v>37</v>
      </c>
    </row>
    <row r="358" spans="1:13" s="45" customFormat="1" ht="39.950000000000003" customHeight="1" x14ac:dyDescent="0.6">
      <c r="A358" s="68">
        <f t="shared" si="7"/>
        <v>347</v>
      </c>
      <c r="B358" s="64" t="s">
        <v>1443</v>
      </c>
      <c r="C358" s="71" t="s">
        <v>1444</v>
      </c>
      <c r="D358" s="70" t="s">
        <v>37</v>
      </c>
      <c r="E358" s="55">
        <f>VLOOKUP(D358,สรุปที่เข้าร่วม!H:I,2,0)</f>
        <v>3</v>
      </c>
      <c r="F358" s="70" t="s">
        <v>1651</v>
      </c>
      <c r="G358" s="89"/>
      <c r="H358" s="73" t="s">
        <v>1445</v>
      </c>
      <c r="I358" s="89"/>
      <c r="J358" s="13" t="s">
        <v>29</v>
      </c>
      <c r="K358" s="12">
        <f>VLOOKUP(J358,สรุปที่เข้าร่วม!B:D,3,0)</f>
        <v>6</v>
      </c>
      <c r="L358" s="13" t="s">
        <v>21</v>
      </c>
      <c r="M358" s="23">
        <f>VLOOKUP(F358,school!F:G,2,0)</f>
        <v>37</v>
      </c>
    </row>
    <row r="359" spans="1:13" s="45" customFormat="1" ht="39.950000000000003" customHeight="1" x14ac:dyDescent="0.6">
      <c r="A359" s="68">
        <f t="shared" si="7"/>
        <v>348</v>
      </c>
      <c r="B359" s="64" t="s">
        <v>1347</v>
      </c>
      <c r="C359" s="71" t="s">
        <v>1348</v>
      </c>
      <c r="D359" s="70" t="s">
        <v>37</v>
      </c>
      <c r="E359" s="55">
        <f>VLOOKUP(D359,สรุปที่เข้าร่วม!H:I,2,0)</f>
        <v>3</v>
      </c>
      <c r="F359" s="70" t="s">
        <v>1654</v>
      </c>
      <c r="G359" s="89"/>
      <c r="H359" s="73" t="s">
        <v>1349</v>
      </c>
      <c r="I359" s="89"/>
      <c r="J359" s="13" t="s">
        <v>29</v>
      </c>
      <c r="K359" s="12">
        <f>VLOOKUP(J359,สรุปที่เข้าร่วม!B:D,3,0)</f>
        <v>6</v>
      </c>
      <c r="L359" s="13" t="s">
        <v>21</v>
      </c>
      <c r="M359" s="23">
        <f>VLOOKUP(F359,school!F:G,2,0)</f>
        <v>38</v>
      </c>
    </row>
    <row r="360" spans="1:13" s="45" customFormat="1" ht="39.950000000000003" customHeight="1" x14ac:dyDescent="0.6">
      <c r="A360" s="68">
        <f t="shared" si="7"/>
        <v>349</v>
      </c>
      <c r="B360" s="64" t="s">
        <v>1386</v>
      </c>
      <c r="C360" s="69"/>
      <c r="D360" s="70" t="s">
        <v>37</v>
      </c>
      <c r="E360" s="55">
        <f>VLOOKUP(D360,สรุปที่เข้าร่วม!H:I,2,0)</f>
        <v>3</v>
      </c>
      <c r="F360" s="70" t="s">
        <v>1654</v>
      </c>
      <c r="G360" s="89"/>
      <c r="H360" s="73" t="s">
        <v>1387</v>
      </c>
      <c r="I360" s="89"/>
      <c r="J360" s="13" t="s">
        <v>29</v>
      </c>
      <c r="K360" s="12">
        <f>VLOOKUP(J360,สรุปที่เข้าร่วม!B:D,3,0)</f>
        <v>6</v>
      </c>
      <c r="L360" s="13" t="s">
        <v>21</v>
      </c>
      <c r="M360" s="23">
        <f>VLOOKUP(F360,school!F:G,2,0)</f>
        <v>38</v>
      </c>
    </row>
    <row r="361" spans="1:13" s="45" customFormat="1" ht="39.950000000000003" customHeight="1" x14ac:dyDescent="0.6">
      <c r="A361" s="68">
        <f t="shared" si="7"/>
        <v>350</v>
      </c>
      <c r="B361" s="64" t="s">
        <v>1403</v>
      </c>
      <c r="C361" s="71" t="s">
        <v>1404</v>
      </c>
      <c r="D361" s="70" t="s">
        <v>37</v>
      </c>
      <c r="E361" s="55">
        <f>VLOOKUP(D361,สรุปที่เข้าร่วม!H:I,2,0)</f>
        <v>3</v>
      </c>
      <c r="F361" s="70" t="s">
        <v>1654</v>
      </c>
      <c r="G361" s="89"/>
      <c r="H361" s="73" t="s">
        <v>1405</v>
      </c>
      <c r="I361" s="89"/>
      <c r="J361" s="13" t="s">
        <v>29</v>
      </c>
      <c r="K361" s="12">
        <f>VLOOKUP(J361,สรุปที่เข้าร่วม!B:D,3,0)</f>
        <v>6</v>
      </c>
      <c r="L361" s="13" t="s">
        <v>21</v>
      </c>
      <c r="M361" s="23">
        <f>VLOOKUP(F361,school!F:G,2,0)</f>
        <v>38</v>
      </c>
    </row>
    <row r="362" spans="1:13" s="45" customFormat="1" ht="39.950000000000003" customHeight="1" x14ac:dyDescent="0.6">
      <c r="A362" s="68">
        <f t="shared" si="7"/>
        <v>351</v>
      </c>
      <c r="B362" s="64" t="s">
        <v>1238</v>
      </c>
      <c r="C362" s="69"/>
      <c r="D362" s="70" t="s">
        <v>37</v>
      </c>
      <c r="E362" s="55">
        <f>VLOOKUP(D362,สรุปที่เข้าร่วม!H:I,2,0)</f>
        <v>3</v>
      </c>
      <c r="F362" s="70" t="s">
        <v>1657</v>
      </c>
      <c r="G362" s="89"/>
      <c r="H362" s="73" t="s">
        <v>1239</v>
      </c>
      <c r="I362" s="89"/>
      <c r="J362" s="13" t="s">
        <v>29</v>
      </c>
      <c r="K362" s="12">
        <f>VLOOKUP(J362,สรุปที่เข้าร่วม!B:D,3,0)</f>
        <v>6</v>
      </c>
      <c r="L362" s="13" t="s">
        <v>21</v>
      </c>
      <c r="M362" s="23">
        <f>VLOOKUP(F362,school!F:G,2,0)</f>
        <v>39</v>
      </c>
    </row>
    <row r="363" spans="1:13" s="45" customFormat="1" ht="39.950000000000003" customHeight="1" x14ac:dyDescent="0.6">
      <c r="A363" s="68">
        <f t="shared" si="7"/>
        <v>352</v>
      </c>
      <c r="B363" s="64" t="s">
        <v>1784</v>
      </c>
      <c r="C363" s="71" t="s">
        <v>35</v>
      </c>
      <c r="D363" s="70" t="s">
        <v>37</v>
      </c>
      <c r="E363" s="55">
        <f>VLOOKUP(D363,สรุปที่เข้าร่วม!H:I,2,0)</f>
        <v>3</v>
      </c>
      <c r="F363" s="70" t="s">
        <v>1657</v>
      </c>
      <c r="G363" s="89"/>
      <c r="H363" s="73" t="s">
        <v>1279</v>
      </c>
      <c r="I363" s="89"/>
      <c r="J363" s="13" t="s">
        <v>29</v>
      </c>
      <c r="K363" s="12">
        <f>VLOOKUP(J363,สรุปที่เข้าร่วม!B:D,3,0)</f>
        <v>6</v>
      </c>
      <c r="L363" s="13" t="s">
        <v>21</v>
      </c>
      <c r="M363" s="23">
        <f>VLOOKUP(F363,school!F:G,2,0)</f>
        <v>39</v>
      </c>
    </row>
    <row r="364" spans="1:13" s="45" customFormat="1" ht="39.950000000000003" customHeight="1" x14ac:dyDescent="0.6">
      <c r="A364" s="68">
        <f t="shared" si="7"/>
        <v>353</v>
      </c>
      <c r="B364" s="64" t="s">
        <v>1476</v>
      </c>
      <c r="C364" s="69"/>
      <c r="D364" s="70" t="s">
        <v>37</v>
      </c>
      <c r="E364" s="55">
        <f>VLOOKUP(D364,สรุปที่เข้าร่วม!H:I,2,0)</f>
        <v>3</v>
      </c>
      <c r="F364" s="70" t="s">
        <v>1657</v>
      </c>
      <c r="G364" s="89"/>
      <c r="H364" s="73" t="s">
        <v>1477</v>
      </c>
      <c r="I364" s="89"/>
      <c r="J364" s="13" t="s">
        <v>29</v>
      </c>
      <c r="K364" s="12">
        <f>VLOOKUP(J364,สรุปที่เข้าร่วม!B:D,3,0)</f>
        <v>6</v>
      </c>
      <c r="L364" s="13" t="s">
        <v>21</v>
      </c>
      <c r="M364" s="23">
        <f>VLOOKUP(F364,school!F:G,2,0)</f>
        <v>39</v>
      </c>
    </row>
    <row r="365" spans="1:13" s="45" customFormat="1" ht="39.950000000000003" customHeight="1" x14ac:dyDescent="0.6">
      <c r="A365" s="68">
        <f t="shared" si="7"/>
        <v>354</v>
      </c>
      <c r="B365" s="64" t="s">
        <v>1326</v>
      </c>
      <c r="C365" s="69"/>
      <c r="D365" s="70" t="s">
        <v>37</v>
      </c>
      <c r="E365" s="55">
        <f>VLOOKUP(D365,สรุปที่เข้าร่วม!H:I,2,0)</f>
        <v>3</v>
      </c>
      <c r="F365" s="70" t="s">
        <v>1660</v>
      </c>
      <c r="G365" s="89"/>
      <c r="H365" s="72" t="s">
        <v>1327</v>
      </c>
      <c r="I365" s="89"/>
      <c r="J365" s="13" t="s">
        <v>29</v>
      </c>
      <c r="K365" s="12">
        <f>VLOOKUP(J365,สรุปที่เข้าร่วม!B:D,3,0)</f>
        <v>6</v>
      </c>
      <c r="L365" s="13" t="s">
        <v>21</v>
      </c>
      <c r="M365" s="23">
        <f>VLOOKUP(F365,school!F:G,2,0)</f>
        <v>40</v>
      </c>
    </row>
    <row r="366" spans="1:13" s="45" customFormat="1" ht="39.950000000000003" customHeight="1" x14ac:dyDescent="0.6">
      <c r="A366" s="68">
        <f t="shared" si="7"/>
        <v>355</v>
      </c>
      <c r="B366" s="64" t="s">
        <v>1435</v>
      </c>
      <c r="C366" s="69"/>
      <c r="D366" s="70" t="s">
        <v>37</v>
      </c>
      <c r="E366" s="55">
        <f>VLOOKUP(D366,สรุปที่เข้าร่วม!H:I,2,0)</f>
        <v>3</v>
      </c>
      <c r="F366" s="70" t="s">
        <v>1660</v>
      </c>
      <c r="G366" s="89"/>
      <c r="H366" s="73" t="s">
        <v>1436</v>
      </c>
      <c r="I366" s="89"/>
      <c r="J366" s="13" t="s">
        <v>29</v>
      </c>
      <c r="K366" s="12">
        <f>VLOOKUP(J366,สรุปที่เข้าร่วม!B:D,3,0)</f>
        <v>6</v>
      </c>
      <c r="L366" s="13" t="s">
        <v>21</v>
      </c>
      <c r="M366" s="23">
        <f>VLOOKUP(F366,school!F:G,2,0)</f>
        <v>40</v>
      </c>
    </row>
    <row r="367" spans="1:13" s="45" customFormat="1" ht="39.950000000000003" customHeight="1" x14ac:dyDescent="0.6">
      <c r="A367" s="68">
        <f t="shared" si="7"/>
        <v>356</v>
      </c>
      <c r="B367" s="64" t="s">
        <v>1437</v>
      </c>
      <c r="C367" s="69"/>
      <c r="D367" s="70" t="s">
        <v>37</v>
      </c>
      <c r="E367" s="55">
        <f>VLOOKUP(D367,สรุปที่เข้าร่วม!H:I,2,0)</f>
        <v>3</v>
      </c>
      <c r="F367" s="70" t="s">
        <v>1660</v>
      </c>
      <c r="G367" s="89"/>
      <c r="H367" s="73" t="s">
        <v>1438</v>
      </c>
      <c r="I367" s="89"/>
      <c r="J367" s="13" t="s">
        <v>29</v>
      </c>
      <c r="K367" s="12">
        <f>VLOOKUP(J367,สรุปที่เข้าร่วม!B:D,3,0)</f>
        <v>6</v>
      </c>
      <c r="L367" s="13" t="s">
        <v>21</v>
      </c>
      <c r="M367" s="23">
        <f>VLOOKUP(F367,school!F:G,2,0)</f>
        <v>40</v>
      </c>
    </row>
    <row r="368" spans="1:13" s="45" customFormat="1" ht="39.950000000000003" customHeight="1" x14ac:dyDescent="0.6">
      <c r="A368" s="68">
        <f t="shared" si="7"/>
        <v>357</v>
      </c>
      <c r="B368" s="64" t="s">
        <v>1269</v>
      </c>
      <c r="C368" s="69"/>
      <c r="D368" s="70" t="s">
        <v>37</v>
      </c>
      <c r="E368" s="55">
        <f>VLOOKUP(D368,สรุปที่เข้าร่วม!H:I,2,0)</f>
        <v>3</v>
      </c>
      <c r="F368" s="70" t="s">
        <v>1663</v>
      </c>
      <c r="G368" s="89"/>
      <c r="H368" s="73" t="s">
        <v>1270</v>
      </c>
      <c r="I368" s="89"/>
      <c r="J368" s="13" t="s">
        <v>29</v>
      </c>
      <c r="K368" s="12">
        <f>VLOOKUP(J368,สรุปที่เข้าร่วม!B:D,3,0)</f>
        <v>6</v>
      </c>
      <c r="L368" s="13" t="s">
        <v>21</v>
      </c>
      <c r="M368" s="23">
        <f>VLOOKUP(F368,school!F:G,2,0)</f>
        <v>41</v>
      </c>
    </row>
    <row r="369" spans="1:13" s="45" customFormat="1" ht="39.950000000000003" customHeight="1" x14ac:dyDescent="0.6">
      <c r="A369" s="68">
        <f t="shared" si="7"/>
        <v>358</v>
      </c>
      <c r="B369" s="64" t="s">
        <v>1785</v>
      </c>
      <c r="C369" s="69"/>
      <c r="D369" s="70" t="s">
        <v>37</v>
      </c>
      <c r="E369" s="55">
        <f>VLOOKUP(D369,สรุปที่เข้าร่วม!H:I,2,0)</f>
        <v>3</v>
      </c>
      <c r="F369" s="70" t="s">
        <v>1666</v>
      </c>
      <c r="G369" s="89"/>
      <c r="H369" s="73" t="s">
        <v>315</v>
      </c>
      <c r="I369" s="89"/>
      <c r="J369" s="13" t="s">
        <v>29</v>
      </c>
      <c r="K369" s="12">
        <f>VLOOKUP(J369,สรุปที่เข้าร่วม!B:D,3,0)</f>
        <v>6</v>
      </c>
      <c r="L369" s="13" t="s">
        <v>21</v>
      </c>
      <c r="M369" s="23">
        <f>VLOOKUP(F369,school!F:G,2,0)</f>
        <v>42</v>
      </c>
    </row>
    <row r="370" spans="1:13" s="45" customFormat="1" ht="39.950000000000003" customHeight="1" x14ac:dyDescent="0.6">
      <c r="A370" s="68">
        <f t="shared" si="7"/>
        <v>359</v>
      </c>
      <c r="B370" s="64" t="s">
        <v>1300</v>
      </c>
      <c r="C370" s="71" t="s">
        <v>35</v>
      </c>
      <c r="D370" s="70" t="s">
        <v>37</v>
      </c>
      <c r="E370" s="55">
        <f>VLOOKUP(D370,สรุปที่เข้าร่วม!H:I,2,0)</f>
        <v>3</v>
      </c>
      <c r="F370" s="70" t="s">
        <v>1666</v>
      </c>
      <c r="G370" s="89"/>
      <c r="H370" s="72">
        <v>861073244</v>
      </c>
      <c r="I370" s="89"/>
      <c r="J370" s="13" t="s">
        <v>29</v>
      </c>
      <c r="K370" s="12">
        <f>VLOOKUP(J370,สรุปที่เข้าร่วม!B:D,3,0)</f>
        <v>6</v>
      </c>
      <c r="L370" s="13" t="s">
        <v>21</v>
      </c>
      <c r="M370" s="23">
        <f>VLOOKUP(F370,school!F:G,2,0)</f>
        <v>42</v>
      </c>
    </row>
    <row r="371" spans="1:13" s="45" customFormat="1" ht="39.950000000000003" customHeight="1" x14ac:dyDescent="0.6">
      <c r="A371" s="68">
        <f t="shared" si="7"/>
        <v>360</v>
      </c>
      <c r="B371" s="64" t="s">
        <v>1388</v>
      </c>
      <c r="C371" s="71" t="s">
        <v>35</v>
      </c>
      <c r="D371" s="70" t="s">
        <v>37</v>
      </c>
      <c r="E371" s="55">
        <f>VLOOKUP(D371,สรุปที่เข้าร่วม!H:I,2,0)</f>
        <v>3</v>
      </c>
      <c r="F371" s="70" t="s">
        <v>1666</v>
      </c>
      <c r="G371" s="89"/>
      <c r="H371" s="72">
        <v>838330303</v>
      </c>
      <c r="I371" s="89"/>
      <c r="J371" s="13" t="s">
        <v>29</v>
      </c>
      <c r="K371" s="12">
        <f>VLOOKUP(J371,สรุปที่เข้าร่วม!B:D,3,0)</f>
        <v>6</v>
      </c>
      <c r="L371" s="13" t="s">
        <v>21</v>
      </c>
      <c r="M371" s="23">
        <f>VLOOKUP(F371,school!F:G,2,0)</f>
        <v>42</v>
      </c>
    </row>
    <row r="372" spans="1:13" s="45" customFormat="1" ht="39.950000000000003" customHeight="1" x14ac:dyDescent="0.6">
      <c r="A372" s="68">
        <f t="shared" si="7"/>
        <v>361</v>
      </c>
      <c r="B372" s="64" t="s">
        <v>1392</v>
      </c>
      <c r="C372" s="69"/>
      <c r="D372" s="70" t="s">
        <v>37</v>
      </c>
      <c r="E372" s="55">
        <f>VLOOKUP(D372,สรุปที่เข้าร่วม!H:I,2,0)</f>
        <v>3</v>
      </c>
      <c r="F372" s="70" t="s">
        <v>1666</v>
      </c>
      <c r="G372" s="89"/>
      <c r="H372" s="73" t="s">
        <v>1393</v>
      </c>
      <c r="I372" s="89"/>
      <c r="J372" s="13" t="s">
        <v>29</v>
      </c>
      <c r="K372" s="12">
        <f>VLOOKUP(J372,สรุปที่เข้าร่วม!B:D,3,0)</f>
        <v>6</v>
      </c>
      <c r="L372" s="13" t="s">
        <v>21</v>
      </c>
      <c r="M372" s="23">
        <f>VLOOKUP(F372,school!F:G,2,0)</f>
        <v>42</v>
      </c>
    </row>
    <row r="373" spans="1:13" s="45" customFormat="1" ht="39.950000000000003" customHeight="1" x14ac:dyDescent="0.6">
      <c r="A373" s="68">
        <f t="shared" si="7"/>
        <v>362</v>
      </c>
      <c r="B373" s="64" t="s">
        <v>1406</v>
      </c>
      <c r="C373" s="71" t="s">
        <v>35</v>
      </c>
      <c r="D373" s="70" t="s">
        <v>37</v>
      </c>
      <c r="E373" s="55">
        <f>VLOOKUP(D373,สรุปที่เข้าร่วม!H:I,2,0)</f>
        <v>3</v>
      </c>
      <c r="F373" s="70" t="s">
        <v>1666</v>
      </c>
      <c r="G373" s="89"/>
      <c r="H373" s="73" t="s">
        <v>1407</v>
      </c>
      <c r="I373" s="89"/>
      <c r="J373" s="13" t="s">
        <v>29</v>
      </c>
      <c r="K373" s="12">
        <f>VLOOKUP(J373,สรุปที่เข้าร่วม!B:D,3,0)</f>
        <v>6</v>
      </c>
      <c r="L373" s="13" t="s">
        <v>21</v>
      </c>
      <c r="M373" s="23">
        <f>VLOOKUP(F373,school!F:G,2,0)</f>
        <v>42</v>
      </c>
    </row>
    <row r="374" spans="1:13" s="45" customFormat="1" ht="39.950000000000003" customHeight="1" x14ac:dyDescent="0.6">
      <c r="A374" s="68">
        <f t="shared" si="7"/>
        <v>363</v>
      </c>
      <c r="B374" s="64" t="s">
        <v>1417</v>
      </c>
      <c r="C374" s="69"/>
      <c r="D374" s="70" t="s">
        <v>37</v>
      </c>
      <c r="E374" s="55">
        <f>VLOOKUP(D374,สรุปที่เข้าร่วม!H:I,2,0)</f>
        <v>3</v>
      </c>
      <c r="F374" s="70" t="s">
        <v>1666</v>
      </c>
      <c r="G374" s="89"/>
      <c r="H374" s="73" t="s">
        <v>1418</v>
      </c>
      <c r="I374" s="89"/>
      <c r="J374" s="13" t="s">
        <v>29</v>
      </c>
      <c r="K374" s="12">
        <f>VLOOKUP(J374,สรุปที่เข้าร่วม!B:D,3,0)</f>
        <v>6</v>
      </c>
      <c r="L374" s="13" t="s">
        <v>21</v>
      </c>
      <c r="M374" s="23">
        <f>VLOOKUP(F374,school!F:G,2,0)</f>
        <v>42</v>
      </c>
    </row>
    <row r="375" spans="1:13" s="45" customFormat="1" ht="39.950000000000003" customHeight="1" x14ac:dyDescent="0.2">
      <c r="A375" s="68">
        <f t="shared" si="7"/>
        <v>364</v>
      </c>
      <c r="B375" s="64" t="s">
        <v>1804</v>
      </c>
      <c r="C375" s="109"/>
      <c r="D375" s="70" t="s">
        <v>37</v>
      </c>
      <c r="E375" s="89">
        <f>VLOOKUP(D375,สรุปที่เข้าร่วม!H:I,2,0)</f>
        <v>3</v>
      </c>
      <c r="F375" s="70" t="s">
        <v>1666</v>
      </c>
      <c r="G375" s="89"/>
      <c r="H375" s="73" t="s">
        <v>1502</v>
      </c>
      <c r="I375" s="89"/>
      <c r="J375" s="43" t="s">
        <v>29</v>
      </c>
      <c r="K375" s="44">
        <f>VLOOKUP(J375,สรุปที่เข้าร่วม!B:D,3,0)</f>
        <v>6</v>
      </c>
      <c r="L375" s="43" t="s">
        <v>21</v>
      </c>
      <c r="M375" s="91">
        <f>VLOOKUP(F376,school!F:G,2,0)</f>
        <v>42</v>
      </c>
    </row>
    <row r="376" spans="1:13" s="45" customFormat="1" ht="39.950000000000003" customHeight="1" x14ac:dyDescent="0.6">
      <c r="A376" s="68">
        <f t="shared" si="7"/>
        <v>365</v>
      </c>
      <c r="B376" s="64" t="s">
        <v>1863</v>
      </c>
      <c r="C376" s="69"/>
      <c r="D376" s="70" t="s">
        <v>37</v>
      </c>
      <c r="E376" s="55">
        <f>VLOOKUP(D376,สรุปที่เข้าร่วม!H:I,2,0)</f>
        <v>3</v>
      </c>
      <c r="F376" s="70" t="s">
        <v>1666</v>
      </c>
      <c r="G376" s="89"/>
      <c r="H376" s="73">
        <v>618688661</v>
      </c>
      <c r="I376" s="89"/>
      <c r="J376" s="13" t="s">
        <v>29</v>
      </c>
      <c r="K376" s="12">
        <f>VLOOKUP(J376,สรุปที่เข้าร่วม!B:D,3,0)</f>
        <v>6</v>
      </c>
      <c r="L376" s="13" t="s">
        <v>21</v>
      </c>
      <c r="M376" s="23">
        <f>VLOOKUP(F377,school!F:G,2,0)</f>
        <v>45</v>
      </c>
    </row>
    <row r="377" spans="1:13" s="45" customFormat="1" ht="39.950000000000003" customHeight="1" x14ac:dyDescent="0.6">
      <c r="A377" s="68">
        <f t="shared" si="7"/>
        <v>366</v>
      </c>
      <c r="B377" s="64" t="s">
        <v>1221</v>
      </c>
      <c r="C377" s="69"/>
      <c r="D377" s="70" t="s">
        <v>37</v>
      </c>
      <c r="E377" s="55">
        <f>VLOOKUP(D377,สรุปที่เข้าร่วม!H:I,2,0)</f>
        <v>3</v>
      </c>
      <c r="F377" s="70" t="s">
        <v>1674</v>
      </c>
      <c r="G377" s="89"/>
      <c r="H377" s="73" t="s">
        <v>1222</v>
      </c>
      <c r="I377" s="89"/>
      <c r="J377" s="13" t="s">
        <v>29</v>
      </c>
      <c r="K377" s="12">
        <f>VLOOKUP(J377,สรุปที่เข้าร่วม!B:D,3,0)</f>
        <v>6</v>
      </c>
      <c r="L377" s="13" t="s">
        <v>21</v>
      </c>
      <c r="M377" s="23">
        <f>VLOOKUP(F377,school!F:G,2,0)</f>
        <v>45</v>
      </c>
    </row>
    <row r="378" spans="1:13" s="45" customFormat="1" ht="39.950000000000003" customHeight="1" x14ac:dyDescent="0.6">
      <c r="A378" s="68">
        <f t="shared" si="7"/>
        <v>367</v>
      </c>
      <c r="B378" s="64" t="s">
        <v>1225</v>
      </c>
      <c r="C378" s="71"/>
      <c r="D378" s="70" t="s">
        <v>37</v>
      </c>
      <c r="E378" s="55">
        <f>VLOOKUP(D378,สรุปที่เข้าร่วม!H:I,2,0)</f>
        <v>3</v>
      </c>
      <c r="F378" s="70" t="s">
        <v>1674</v>
      </c>
      <c r="G378" s="89"/>
      <c r="H378" s="73" t="s">
        <v>1226</v>
      </c>
      <c r="I378" s="89"/>
      <c r="J378" s="13" t="s">
        <v>29</v>
      </c>
      <c r="K378" s="12">
        <f>VLOOKUP(J378,สรุปที่เข้าร่วม!B:D,3,0)</f>
        <v>6</v>
      </c>
      <c r="L378" s="13" t="s">
        <v>21</v>
      </c>
      <c r="M378" s="23">
        <f>VLOOKUP(F378,school!F:G,2,0)</f>
        <v>45</v>
      </c>
    </row>
    <row r="379" spans="1:13" s="45" customFormat="1" ht="39.950000000000003" customHeight="1" x14ac:dyDescent="0.6">
      <c r="A379" s="68">
        <f t="shared" si="7"/>
        <v>368</v>
      </c>
      <c r="B379" s="64" t="s">
        <v>1241</v>
      </c>
      <c r="C379" s="71" t="s">
        <v>1242</v>
      </c>
      <c r="D379" s="70" t="s">
        <v>37</v>
      </c>
      <c r="E379" s="55">
        <f>VLOOKUP(D379,สรุปที่เข้าร่วม!H:I,2,0)</f>
        <v>3</v>
      </c>
      <c r="F379" s="70" t="s">
        <v>1674</v>
      </c>
      <c r="G379" s="89"/>
      <c r="H379" s="73" t="s">
        <v>1243</v>
      </c>
      <c r="I379" s="89"/>
      <c r="J379" s="13" t="s">
        <v>29</v>
      </c>
      <c r="K379" s="12">
        <f>VLOOKUP(J379,สรุปที่เข้าร่วม!B:D,3,0)</f>
        <v>6</v>
      </c>
      <c r="L379" s="13" t="s">
        <v>21</v>
      </c>
      <c r="M379" s="23">
        <f>VLOOKUP(F379,school!F:G,2,0)</f>
        <v>45</v>
      </c>
    </row>
    <row r="380" spans="1:13" s="45" customFormat="1" ht="39.950000000000003" customHeight="1" x14ac:dyDescent="0.6">
      <c r="A380" s="68">
        <f t="shared" si="7"/>
        <v>369</v>
      </c>
      <c r="B380" s="64" t="s">
        <v>1255</v>
      </c>
      <c r="C380" s="69"/>
      <c r="D380" s="70" t="s">
        <v>37</v>
      </c>
      <c r="E380" s="55">
        <f>VLOOKUP(D380,สรุปที่เข้าร่วม!H:I,2,0)</f>
        <v>3</v>
      </c>
      <c r="F380" s="70" t="s">
        <v>1674</v>
      </c>
      <c r="G380" s="89"/>
      <c r="H380" s="73" t="s">
        <v>1256</v>
      </c>
      <c r="I380" s="89"/>
      <c r="J380" s="13" t="s">
        <v>29</v>
      </c>
      <c r="K380" s="12">
        <f>VLOOKUP(J380,สรุปที่เข้าร่วม!B:D,3,0)</f>
        <v>6</v>
      </c>
      <c r="L380" s="13" t="s">
        <v>21</v>
      </c>
      <c r="M380" s="23">
        <f>VLOOKUP(F380,school!F:G,2,0)</f>
        <v>45</v>
      </c>
    </row>
    <row r="381" spans="1:13" s="45" customFormat="1" ht="39.950000000000003" customHeight="1" x14ac:dyDescent="0.6">
      <c r="A381" s="68">
        <f t="shared" si="7"/>
        <v>370</v>
      </c>
      <c r="B381" s="64" t="s">
        <v>1307</v>
      </c>
      <c r="C381" s="71" t="s">
        <v>1308</v>
      </c>
      <c r="D381" s="70" t="s">
        <v>37</v>
      </c>
      <c r="E381" s="55">
        <f>VLOOKUP(D381,สรุปที่เข้าร่วม!H:I,2,0)</f>
        <v>3</v>
      </c>
      <c r="F381" s="70" t="s">
        <v>1674</v>
      </c>
      <c r="G381" s="89"/>
      <c r="H381" s="73" t="s">
        <v>1309</v>
      </c>
      <c r="I381" s="89"/>
      <c r="J381" s="13" t="s">
        <v>29</v>
      </c>
      <c r="K381" s="12">
        <f>VLOOKUP(J381,สรุปที่เข้าร่วม!B:D,3,0)</f>
        <v>6</v>
      </c>
      <c r="L381" s="13" t="s">
        <v>21</v>
      </c>
      <c r="M381" s="23">
        <f>VLOOKUP(F381,school!F:G,2,0)</f>
        <v>45</v>
      </c>
    </row>
    <row r="382" spans="1:13" s="45" customFormat="1" ht="39.950000000000003" customHeight="1" x14ac:dyDescent="0.6">
      <c r="A382" s="68">
        <f t="shared" si="7"/>
        <v>371</v>
      </c>
      <c r="B382" s="64" t="s">
        <v>1419</v>
      </c>
      <c r="C382" s="71" t="s">
        <v>35</v>
      </c>
      <c r="D382" s="70" t="s">
        <v>37</v>
      </c>
      <c r="E382" s="55">
        <f>VLOOKUP(D382,สรุปที่เข้าร่วม!H:I,2,0)</f>
        <v>3</v>
      </c>
      <c r="F382" s="70" t="s">
        <v>1674</v>
      </c>
      <c r="G382" s="89"/>
      <c r="H382" s="73" t="s">
        <v>1420</v>
      </c>
      <c r="I382" s="89"/>
      <c r="J382" s="13" t="s">
        <v>29</v>
      </c>
      <c r="K382" s="12">
        <f>VLOOKUP(J382,สรุปที่เข้าร่วม!B:D,3,0)</f>
        <v>6</v>
      </c>
      <c r="L382" s="13" t="s">
        <v>21</v>
      </c>
      <c r="M382" s="23">
        <f>VLOOKUP(F382,school!F:G,2,0)</f>
        <v>45</v>
      </c>
    </row>
    <row r="383" spans="1:13" s="45" customFormat="1" ht="39.950000000000003" customHeight="1" x14ac:dyDescent="0.6">
      <c r="A383" s="68">
        <f t="shared" si="7"/>
        <v>372</v>
      </c>
      <c r="B383" s="64" t="s">
        <v>1505</v>
      </c>
      <c r="C383" s="69"/>
      <c r="D383" s="70" t="s">
        <v>37</v>
      </c>
      <c r="E383" s="55">
        <f>VLOOKUP(D383,สรุปที่เข้าร่วม!H:I,2,0)</f>
        <v>3</v>
      </c>
      <c r="F383" s="70" t="s">
        <v>1674</v>
      </c>
      <c r="G383" s="89"/>
      <c r="H383" s="73" t="s">
        <v>1506</v>
      </c>
      <c r="I383" s="89"/>
      <c r="J383" s="13" t="s">
        <v>29</v>
      </c>
      <c r="K383" s="12">
        <f>VLOOKUP(J383,สรุปที่เข้าร่วม!B:D,3,0)</f>
        <v>6</v>
      </c>
      <c r="L383" s="13" t="s">
        <v>21</v>
      </c>
      <c r="M383" s="23">
        <f>VLOOKUP(F383,school!F:G,2,0)</f>
        <v>45</v>
      </c>
    </row>
    <row r="384" spans="1:13" s="45" customFormat="1" ht="39.950000000000003" customHeight="1" x14ac:dyDescent="0.6">
      <c r="A384" s="68">
        <f t="shared" si="7"/>
        <v>373</v>
      </c>
      <c r="B384" s="64" t="s">
        <v>1380</v>
      </c>
      <c r="C384" s="71" t="s">
        <v>35</v>
      </c>
      <c r="D384" s="70" t="s">
        <v>37</v>
      </c>
      <c r="E384" s="55">
        <f>VLOOKUP(D384,สรุปที่เข้าร่วม!H:I,2,0)</f>
        <v>3</v>
      </c>
      <c r="F384" s="70" t="s">
        <v>1677</v>
      </c>
      <c r="G384" s="89"/>
      <c r="H384" s="73" t="s">
        <v>1381</v>
      </c>
      <c r="I384" s="89"/>
      <c r="J384" s="13" t="s">
        <v>29</v>
      </c>
      <c r="K384" s="12">
        <f>VLOOKUP(J384,สรุปที่เข้าร่วม!B:D,3,0)</f>
        <v>6</v>
      </c>
      <c r="L384" s="13" t="s">
        <v>21</v>
      </c>
      <c r="M384" s="23">
        <f>VLOOKUP(F384,school!F:G,2,0)</f>
        <v>46</v>
      </c>
    </row>
    <row r="385" spans="1:18" s="45" customFormat="1" ht="39.950000000000003" customHeight="1" x14ac:dyDescent="0.6">
      <c r="A385" s="68">
        <f t="shared" si="7"/>
        <v>374</v>
      </c>
      <c r="B385" s="64" t="s">
        <v>1384</v>
      </c>
      <c r="C385" s="69"/>
      <c r="D385" s="70" t="s">
        <v>37</v>
      </c>
      <c r="E385" s="55">
        <f>VLOOKUP(D385,สรุปที่เข้าร่วม!H:I,2,0)</f>
        <v>3</v>
      </c>
      <c r="F385" s="70" t="s">
        <v>1677</v>
      </c>
      <c r="G385" s="89"/>
      <c r="H385" s="73" t="s">
        <v>1385</v>
      </c>
      <c r="I385" s="89"/>
      <c r="J385" s="13" t="s">
        <v>29</v>
      </c>
      <c r="K385" s="12">
        <f>VLOOKUP(J385,สรุปที่เข้าร่วม!B:D,3,0)</f>
        <v>6</v>
      </c>
      <c r="L385" s="13" t="s">
        <v>21</v>
      </c>
      <c r="M385" s="23">
        <f>VLOOKUP(F385,school!F:G,2,0)</f>
        <v>46</v>
      </c>
    </row>
    <row r="386" spans="1:18" s="45" customFormat="1" ht="39.950000000000003" customHeight="1" x14ac:dyDescent="0.6">
      <c r="A386" s="68">
        <f t="shared" si="7"/>
        <v>375</v>
      </c>
      <c r="B386" s="64" t="s">
        <v>337</v>
      </c>
      <c r="C386" s="69"/>
      <c r="D386" s="70" t="s">
        <v>37</v>
      </c>
      <c r="E386" s="55">
        <f>VLOOKUP(D386,สรุปที่เข้าร่วม!H:I,2,0)</f>
        <v>3</v>
      </c>
      <c r="F386" s="70" t="s">
        <v>1680</v>
      </c>
      <c r="G386" s="89"/>
      <c r="H386" s="73" t="s">
        <v>338</v>
      </c>
      <c r="I386" s="89"/>
      <c r="J386" s="13" t="s">
        <v>29</v>
      </c>
      <c r="K386" s="12">
        <f>VLOOKUP(J386,สรุปที่เข้าร่วม!B:D,3,0)</f>
        <v>6</v>
      </c>
      <c r="L386" s="13" t="s">
        <v>21</v>
      </c>
      <c r="M386" s="23">
        <f>VLOOKUP(F386,school!F:G,2,0)</f>
        <v>47</v>
      </c>
    </row>
    <row r="387" spans="1:18" s="45" customFormat="1" ht="39.950000000000003" customHeight="1" x14ac:dyDescent="0.6">
      <c r="A387" s="68">
        <f t="shared" si="7"/>
        <v>376</v>
      </c>
      <c r="B387" s="64" t="s">
        <v>1093</v>
      </c>
      <c r="C387" s="69"/>
      <c r="D387" s="70" t="s">
        <v>37</v>
      </c>
      <c r="E387" s="55">
        <f>VLOOKUP(D387,สรุปที่เข้าร่วม!H:I,2,0)</f>
        <v>3</v>
      </c>
      <c r="F387" s="70" t="s">
        <v>1680</v>
      </c>
      <c r="G387" s="89"/>
      <c r="H387" s="72"/>
      <c r="I387" s="89"/>
      <c r="J387" s="13" t="s">
        <v>29</v>
      </c>
      <c r="K387" s="12">
        <f>VLOOKUP(J387,สรุปที่เข้าร่วม!B:D,3,0)</f>
        <v>6</v>
      </c>
      <c r="L387" s="13" t="s">
        <v>21</v>
      </c>
      <c r="M387" s="23">
        <f>VLOOKUP(F387,school!F:G,2,0)</f>
        <v>47</v>
      </c>
    </row>
    <row r="388" spans="1:18" s="45" customFormat="1" ht="39.950000000000003" customHeight="1" x14ac:dyDescent="0.6">
      <c r="A388" s="68">
        <f t="shared" si="7"/>
        <v>377</v>
      </c>
      <c r="B388" s="64" t="s">
        <v>1101</v>
      </c>
      <c r="C388" s="71" t="s">
        <v>1102</v>
      </c>
      <c r="D388" s="70" t="s">
        <v>37</v>
      </c>
      <c r="E388" s="55">
        <f>VLOOKUP(D388,สรุปที่เข้าร่วม!H:I,2,0)</f>
        <v>3</v>
      </c>
      <c r="F388" s="70" t="s">
        <v>1680</v>
      </c>
      <c r="G388" s="89"/>
      <c r="H388" s="73" t="s">
        <v>1103</v>
      </c>
      <c r="I388" s="89"/>
      <c r="J388" s="13" t="s">
        <v>29</v>
      </c>
      <c r="K388" s="12">
        <f>VLOOKUP(J388,สรุปที่เข้าร่วม!B:D,3,0)</f>
        <v>6</v>
      </c>
      <c r="L388" s="13" t="s">
        <v>21</v>
      </c>
      <c r="M388" s="23">
        <f>VLOOKUP(F388,school!F:G,2,0)</f>
        <v>47</v>
      </c>
    </row>
    <row r="389" spans="1:18" s="45" customFormat="1" ht="39.950000000000003" customHeight="1" x14ac:dyDescent="0.6">
      <c r="A389" s="68">
        <f t="shared" si="7"/>
        <v>378</v>
      </c>
      <c r="B389" s="64" t="s">
        <v>1108</v>
      </c>
      <c r="C389" s="71" t="s">
        <v>1109</v>
      </c>
      <c r="D389" s="70" t="s">
        <v>37</v>
      </c>
      <c r="E389" s="55">
        <f>VLOOKUP(D389,สรุปที่เข้าร่วม!H:I,2,0)</f>
        <v>3</v>
      </c>
      <c r="F389" s="70" t="s">
        <v>1680</v>
      </c>
      <c r="G389" s="89"/>
      <c r="H389" s="73" t="s">
        <v>1110</v>
      </c>
      <c r="I389" s="89"/>
      <c r="J389" s="13" t="s">
        <v>29</v>
      </c>
      <c r="K389" s="12">
        <f>VLOOKUP(J389,สรุปที่เข้าร่วม!B:D,3,0)</f>
        <v>6</v>
      </c>
      <c r="L389" s="13" t="s">
        <v>21</v>
      </c>
      <c r="M389" s="23">
        <f>VLOOKUP(F389,school!F:G,2,0)</f>
        <v>47</v>
      </c>
    </row>
    <row r="390" spans="1:18" s="45" customFormat="1" ht="39.950000000000003" customHeight="1" x14ac:dyDescent="0.6">
      <c r="A390" s="68">
        <f t="shared" si="7"/>
        <v>379</v>
      </c>
      <c r="B390" s="64" t="s">
        <v>1111</v>
      </c>
      <c r="C390" s="71" t="s">
        <v>1112</v>
      </c>
      <c r="D390" s="70" t="s">
        <v>37</v>
      </c>
      <c r="E390" s="55">
        <f>VLOOKUP(D390,สรุปที่เข้าร่วม!H:I,2,0)</f>
        <v>3</v>
      </c>
      <c r="F390" s="70" t="s">
        <v>1680</v>
      </c>
      <c r="G390" s="89"/>
      <c r="H390" s="73" t="s">
        <v>1113</v>
      </c>
      <c r="I390" s="89"/>
      <c r="J390" s="13" t="s">
        <v>29</v>
      </c>
      <c r="K390" s="12">
        <f>VLOOKUP(J390,สรุปที่เข้าร่วม!B:D,3,0)</f>
        <v>6</v>
      </c>
      <c r="L390" s="13" t="s">
        <v>21</v>
      </c>
      <c r="M390" s="23">
        <f>VLOOKUP(F390,school!F:G,2,0)</f>
        <v>47</v>
      </c>
    </row>
    <row r="391" spans="1:18" s="45" customFormat="1" ht="39.950000000000003" customHeight="1" x14ac:dyDescent="0.6">
      <c r="A391" s="68">
        <f t="shared" si="7"/>
        <v>380</v>
      </c>
      <c r="B391" s="64" t="s">
        <v>1118</v>
      </c>
      <c r="C391" s="69"/>
      <c r="D391" s="70" t="s">
        <v>37</v>
      </c>
      <c r="E391" s="55">
        <f>VLOOKUP(D391,สรุปที่เข้าร่วม!H:I,2,0)</f>
        <v>3</v>
      </c>
      <c r="F391" s="70" t="s">
        <v>1680</v>
      </c>
      <c r="G391" s="89"/>
      <c r="H391" s="73" t="s">
        <v>1119</v>
      </c>
      <c r="I391" s="89"/>
      <c r="J391" s="13" t="s">
        <v>29</v>
      </c>
      <c r="K391" s="12">
        <f>VLOOKUP(J391,สรุปที่เข้าร่วม!B:D,3,0)</f>
        <v>6</v>
      </c>
      <c r="L391" s="13" t="s">
        <v>21</v>
      </c>
      <c r="M391" s="23">
        <f>VLOOKUP(F391,school!F:G,2,0)</f>
        <v>47</v>
      </c>
    </row>
    <row r="392" spans="1:18" s="45" customFormat="1" ht="39.950000000000003" customHeight="1" x14ac:dyDescent="0.6">
      <c r="A392" s="68">
        <f t="shared" si="7"/>
        <v>381</v>
      </c>
      <c r="B392" s="64" t="s">
        <v>1127</v>
      </c>
      <c r="C392" s="69"/>
      <c r="D392" s="70" t="s">
        <v>37</v>
      </c>
      <c r="E392" s="55">
        <f>VLOOKUP(D392,สรุปที่เข้าร่วม!H:I,2,0)</f>
        <v>3</v>
      </c>
      <c r="F392" s="70" t="s">
        <v>1680</v>
      </c>
      <c r="G392" s="89"/>
      <c r="H392" s="73" t="s">
        <v>1128</v>
      </c>
      <c r="I392" s="89"/>
      <c r="J392" s="13" t="s">
        <v>29</v>
      </c>
      <c r="K392" s="12">
        <f>VLOOKUP(J392,สรุปที่เข้าร่วม!B:D,3,0)</f>
        <v>6</v>
      </c>
      <c r="L392" s="13" t="s">
        <v>21</v>
      </c>
      <c r="M392" s="23">
        <f>VLOOKUP(F392,school!F:G,2,0)</f>
        <v>47</v>
      </c>
    </row>
    <row r="393" spans="1:18" s="45" customFormat="1" ht="39.950000000000003" customHeight="1" x14ac:dyDescent="0.6">
      <c r="A393" s="68">
        <f t="shared" si="7"/>
        <v>382</v>
      </c>
      <c r="B393" s="64" t="s">
        <v>1786</v>
      </c>
      <c r="C393" s="71"/>
      <c r="D393" s="70" t="s">
        <v>37</v>
      </c>
      <c r="E393" s="55">
        <f>VLOOKUP(D393,สรุปที่เข้าร่วม!H:I,2,0)</f>
        <v>3</v>
      </c>
      <c r="F393" s="70" t="s">
        <v>1682</v>
      </c>
      <c r="G393" s="89"/>
      <c r="H393" s="73" t="s">
        <v>717</v>
      </c>
      <c r="I393" s="89"/>
      <c r="J393" s="13" t="s">
        <v>29</v>
      </c>
      <c r="K393" s="12">
        <f>VLOOKUP(J393,สรุปที่เข้าร่วม!B:D,3,0)</f>
        <v>6</v>
      </c>
      <c r="L393" s="13" t="s">
        <v>21</v>
      </c>
      <c r="M393" s="23">
        <f>VLOOKUP(F393,school!F:G,2,0)</f>
        <v>48</v>
      </c>
    </row>
    <row r="394" spans="1:18" s="45" customFormat="1" ht="39.950000000000003" customHeight="1" x14ac:dyDescent="0.6">
      <c r="A394" s="68">
        <f t="shared" si="7"/>
        <v>383</v>
      </c>
      <c r="B394" s="64" t="s">
        <v>812</v>
      </c>
      <c r="C394" s="69"/>
      <c r="D394" s="70" t="s">
        <v>37</v>
      </c>
      <c r="E394" s="55">
        <f>VLOOKUP(D394,สรุปที่เข้าร่วม!H:I,2,0)</f>
        <v>3</v>
      </c>
      <c r="F394" s="70" t="s">
        <v>1688</v>
      </c>
      <c r="G394" s="89"/>
      <c r="H394" s="73" t="s">
        <v>813</v>
      </c>
      <c r="I394" s="89"/>
      <c r="J394" s="13" t="s">
        <v>29</v>
      </c>
      <c r="K394" s="12">
        <f>VLOOKUP(J394,สรุปที่เข้าร่วม!B:D,3,0)</f>
        <v>6</v>
      </c>
      <c r="L394" s="13" t="s">
        <v>21</v>
      </c>
      <c r="M394" s="23">
        <f>VLOOKUP(F394,school!F:G,2,0)</f>
        <v>50</v>
      </c>
    </row>
    <row r="395" spans="1:18" s="45" customFormat="1" ht="39.950000000000003" customHeight="1" x14ac:dyDescent="0.6">
      <c r="A395" s="68">
        <f t="shared" si="7"/>
        <v>384</v>
      </c>
      <c r="B395" s="64" t="s">
        <v>818</v>
      </c>
      <c r="C395" s="71" t="s">
        <v>818</v>
      </c>
      <c r="D395" s="70" t="s">
        <v>37</v>
      </c>
      <c r="E395" s="55">
        <f>VLOOKUP(D395,สรุปที่เข้าร่วม!H:I,2,0)</f>
        <v>3</v>
      </c>
      <c r="F395" s="70" t="s">
        <v>1688</v>
      </c>
      <c r="G395" s="89"/>
      <c r="H395" s="73" t="s">
        <v>819</v>
      </c>
      <c r="I395" s="89"/>
      <c r="J395" s="13" t="s">
        <v>29</v>
      </c>
      <c r="K395" s="12">
        <f>VLOOKUP(J395,สรุปที่เข้าร่วม!B:D,3,0)</f>
        <v>6</v>
      </c>
      <c r="L395" s="13" t="s">
        <v>21</v>
      </c>
      <c r="M395" s="23">
        <f>VLOOKUP(F395,school!F:G,2,0)</f>
        <v>50</v>
      </c>
    </row>
    <row r="396" spans="1:18" s="45" customFormat="1" ht="39.950000000000003" customHeight="1" x14ac:dyDescent="0.6">
      <c r="A396" s="68">
        <f t="shared" si="7"/>
        <v>385</v>
      </c>
      <c r="B396" s="64" t="s">
        <v>826</v>
      </c>
      <c r="C396" s="69"/>
      <c r="D396" s="70" t="s">
        <v>37</v>
      </c>
      <c r="E396" s="55">
        <f>VLOOKUP(D396,สรุปที่เข้าร่วม!H:I,2,0)</f>
        <v>3</v>
      </c>
      <c r="F396" s="70" t="s">
        <v>1688</v>
      </c>
      <c r="G396" s="89"/>
      <c r="H396" s="73" t="s">
        <v>827</v>
      </c>
      <c r="I396" s="89"/>
      <c r="J396" s="13" t="s">
        <v>29</v>
      </c>
      <c r="K396" s="12">
        <f>VLOOKUP(J396,สรุปที่เข้าร่วม!B:D,3,0)</f>
        <v>6</v>
      </c>
      <c r="L396" s="13" t="s">
        <v>21</v>
      </c>
      <c r="M396" s="23">
        <f>VLOOKUP(F396,school!F:G,2,0)</f>
        <v>50</v>
      </c>
    </row>
    <row r="397" spans="1:18" s="45" customFormat="1" ht="39.950000000000003" customHeight="1" x14ac:dyDescent="0.6">
      <c r="A397" s="68">
        <f t="shared" si="7"/>
        <v>386</v>
      </c>
      <c r="B397" s="64" t="s">
        <v>828</v>
      </c>
      <c r="C397" s="71" t="s">
        <v>35</v>
      </c>
      <c r="D397" s="70" t="s">
        <v>37</v>
      </c>
      <c r="E397" s="55">
        <f>VLOOKUP(D397,สรุปที่เข้าร่วม!H:I,2,0)</f>
        <v>3</v>
      </c>
      <c r="F397" s="70" t="s">
        <v>1688</v>
      </c>
      <c r="G397" s="89"/>
      <c r="H397" s="73" t="s">
        <v>829</v>
      </c>
      <c r="I397" s="89"/>
      <c r="J397" s="13" t="s">
        <v>29</v>
      </c>
      <c r="K397" s="12">
        <f>VLOOKUP(J397,สรุปที่เข้าร่วม!B:D,3,0)</f>
        <v>6</v>
      </c>
      <c r="L397" s="13" t="s">
        <v>21</v>
      </c>
      <c r="M397" s="23">
        <f>VLOOKUP(F397,school!F:G,2,0)</f>
        <v>50</v>
      </c>
      <c r="N397" s="46"/>
      <c r="O397" s="46"/>
      <c r="P397" s="46"/>
      <c r="Q397" s="46"/>
      <c r="R397" s="46"/>
    </row>
    <row r="398" spans="1:18" s="45" customFormat="1" ht="39.950000000000003" customHeight="1" x14ac:dyDescent="0.6">
      <c r="A398" s="68">
        <f t="shared" si="7"/>
        <v>387</v>
      </c>
      <c r="B398" s="64" t="s">
        <v>895</v>
      </c>
      <c r="C398" s="69"/>
      <c r="D398" s="70" t="s">
        <v>37</v>
      </c>
      <c r="E398" s="55">
        <f>VLOOKUP(D398,สรุปที่เข้าร่วม!H:I,2,0)</f>
        <v>3</v>
      </c>
      <c r="F398" s="70" t="s">
        <v>1688</v>
      </c>
      <c r="G398" s="89"/>
      <c r="H398" s="73" t="s">
        <v>896</v>
      </c>
      <c r="I398" s="89"/>
      <c r="J398" s="13" t="s">
        <v>29</v>
      </c>
      <c r="K398" s="12">
        <f>VLOOKUP(J398,สรุปที่เข้าร่วม!B:D,3,0)</f>
        <v>6</v>
      </c>
      <c r="L398" s="13" t="s">
        <v>21</v>
      </c>
      <c r="M398" s="23">
        <f>VLOOKUP(F398,school!F:G,2,0)</f>
        <v>50</v>
      </c>
    </row>
    <row r="399" spans="1:18" s="45" customFormat="1" ht="39.950000000000003" customHeight="1" x14ac:dyDescent="0.6">
      <c r="A399" s="68">
        <f t="shared" si="7"/>
        <v>388</v>
      </c>
      <c r="B399" s="64" t="s">
        <v>66</v>
      </c>
      <c r="C399" s="69"/>
      <c r="D399" s="70" t="s">
        <v>37</v>
      </c>
      <c r="E399" s="55">
        <f>VLOOKUP(D399,สรุปที่เข้าร่วม!H:I,2,0)</f>
        <v>3</v>
      </c>
      <c r="F399" s="70" t="s">
        <v>1690</v>
      </c>
      <c r="G399" s="89"/>
      <c r="H399" s="73" t="s">
        <v>67</v>
      </c>
      <c r="I399" s="89"/>
      <c r="J399" s="13" t="s">
        <v>29</v>
      </c>
      <c r="K399" s="12">
        <f>VLOOKUP(J399,สรุปที่เข้าร่วม!B:D,3,0)</f>
        <v>6</v>
      </c>
      <c r="L399" s="13" t="s">
        <v>21</v>
      </c>
      <c r="M399" s="23">
        <f>VLOOKUP(F399,school!F:G,2,0)</f>
        <v>51</v>
      </c>
    </row>
    <row r="400" spans="1:18" s="45" customFormat="1" ht="39.950000000000003" customHeight="1" x14ac:dyDescent="0.6">
      <c r="A400" s="68">
        <f t="shared" si="7"/>
        <v>389</v>
      </c>
      <c r="B400" s="64" t="s">
        <v>985</v>
      </c>
      <c r="C400" s="69"/>
      <c r="D400" s="70" t="s">
        <v>37</v>
      </c>
      <c r="E400" s="55">
        <f>VLOOKUP(D400,สรุปที่เข้าร่วม!H:I,2,0)</f>
        <v>3</v>
      </c>
      <c r="F400" s="70" t="s">
        <v>1690</v>
      </c>
      <c r="G400" s="89"/>
      <c r="H400" s="73" t="s">
        <v>986</v>
      </c>
      <c r="I400" s="89"/>
      <c r="J400" s="13" t="s">
        <v>29</v>
      </c>
      <c r="K400" s="12">
        <f>VLOOKUP(J400,สรุปที่เข้าร่วม!B:D,3,0)</f>
        <v>6</v>
      </c>
      <c r="L400" s="13" t="s">
        <v>21</v>
      </c>
      <c r="M400" s="23">
        <f>VLOOKUP(F400,school!F:G,2,0)</f>
        <v>51</v>
      </c>
    </row>
    <row r="401" spans="1:13" s="45" customFormat="1" ht="39.950000000000003" customHeight="1" x14ac:dyDescent="0.6">
      <c r="A401" s="68">
        <f t="shared" si="7"/>
        <v>390</v>
      </c>
      <c r="B401" s="64" t="s">
        <v>987</v>
      </c>
      <c r="C401" s="69"/>
      <c r="D401" s="70" t="s">
        <v>37</v>
      </c>
      <c r="E401" s="55">
        <f>VLOOKUP(D401,สรุปที่เข้าร่วม!H:I,2,0)</f>
        <v>3</v>
      </c>
      <c r="F401" s="70" t="s">
        <v>1690</v>
      </c>
      <c r="G401" s="89"/>
      <c r="H401" s="72">
        <v>807361646</v>
      </c>
      <c r="I401" s="89"/>
      <c r="J401" s="13" t="s">
        <v>29</v>
      </c>
      <c r="K401" s="12">
        <f>VLOOKUP(J401,สรุปที่เข้าร่วม!B:D,3,0)</f>
        <v>6</v>
      </c>
      <c r="L401" s="13" t="s">
        <v>21</v>
      </c>
      <c r="M401" s="23">
        <f>VLOOKUP(F401,school!F:G,2,0)</f>
        <v>51</v>
      </c>
    </row>
    <row r="402" spans="1:13" s="45" customFormat="1" ht="39.950000000000003" customHeight="1" x14ac:dyDescent="0.6">
      <c r="A402" s="68">
        <f t="shared" si="7"/>
        <v>391</v>
      </c>
      <c r="B402" s="64" t="s">
        <v>991</v>
      </c>
      <c r="C402" s="69"/>
      <c r="D402" s="70" t="s">
        <v>37</v>
      </c>
      <c r="E402" s="55">
        <f>VLOOKUP(D402,สรุปที่เข้าร่วม!H:I,2,0)</f>
        <v>3</v>
      </c>
      <c r="F402" s="70" t="s">
        <v>1690</v>
      </c>
      <c r="G402" s="89"/>
      <c r="H402" s="73" t="s">
        <v>992</v>
      </c>
      <c r="I402" s="89"/>
      <c r="J402" s="13" t="s">
        <v>29</v>
      </c>
      <c r="K402" s="12">
        <f>VLOOKUP(J402,สรุปที่เข้าร่วม!B:D,3,0)</f>
        <v>6</v>
      </c>
      <c r="L402" s="13" t="s">
        <v>21</v>
      </c>
      <c r="M402" s="23">
        <f>VLOOKUP(F402,school!F:G,2,0)</f>
        <v>51</v>
      </c>
    </row>
    <row r="403" spans="1:13" s="45" customFormat="1" ht="39.950000000000003" customHeight="1" x14ac:dyDescent="0.6">
      <c r="A403" s="68">
        <f t="shared" si="7"/>
        <v>392</v>
      </c>
      <c r="B403" s="64" t="s">
        <v>1787</v>
      </c>
      <c r="C403" s="69"/>
      <c r="D403" s="70" t="s">
        <v>37</v>
      </c>
      <c r="E403" s="55">
        <f>VLOOKUP(D403,สรุปที่เข้าร่วม!H:I,2,0)</f>
        <v>3</v>
      </c>
      <c r="F403" s="70" t="s">
        <v>1690</v>
      </c>
      <c r="G403" s="89"/>
      <c r="H403" s="73" t="s">
        <v>996</v>
      </c>
      <c r="I403" s="89"/>
      <c r="J403" s="13" t="s">
        <v>29</v>
      </c>
      <c r="K403" s="12">
        <f>VLOOKUP(J403,สรุปที่เข้าร่วม!B:D,3,0)</f>
        <v>6</v>
      </c>
      <c r="L403" s="13" t="s">
        <v>21</v>
      </c>
      <c r="M403" s="23">
        <f>VLOOKUP(F403,school!F:G,2,0)</f>
        <v>51</v>
      </c>
    </row>
    <row r="404" spans="1:13" s="45" customFormat="1" ht="39.950000000000003" customHeight="1" x14ac:dyDescent="0.6">
      <c r="A404" s="68">
        <f t="shared" si="7"/>
        <v>393</v>
      </c>
      <c r="B404" s="64" t="s">
        <v>997</v>
      </c>
      <c r="C404" s="71" t="s">
        <v>35</v>
      </c>
      <c r="D404" s="70" t="s">
        <v>37</v>
      </c>
      <c r="E404" s="55">
        <f>VLOOKUP(D404,สรุปที่เข้าร่วม!H:I,2,0)</f>
        <v>3</v>
      </c>
      <c r="F404" s="70" t="s">
        <v>1690</v>
      </c>
      <c r="G404" s="89"/>
      <c r="H404" s="73" t="s">
        <v>998</v>
      </c>
      <c r="I404" s="89"/>
      <c r="J404" s="13" t="s">
        <v>29</v>
      </c>
      <c r="K404" s="12">
        <f>VLOOKUP(J404,สรุปที่เข้าร่วม!B:D,3,0)</f>
        <v>6</v>
      </c>
      <c r="L404" s="13" t="s">
        <v>21</v>
      </c>
      <c r="M404" s="23">
        <f>VLOOKUP(F404,school!F:G,2,0)</f>
        <v>51</v>
      </c>
    </row>
    <row r="405" spans="1:13" s="45" customFormat="1" ht="39.950000000000003" customHeight="1" x14ac:dyDescent="0.6">
      <c r="A405" s="68">
        <f t="shared" si="7"/>
        <v>394</v>
      </c>
      <c r="B405" s="64" t="s">
        <v>1788</v>
      </c>
      <c r="C405" s="69"/>
      <c r="D405" s="70" t="s">
        <v>37</v>
      </c>
      <c r="E405" s="55">
        <f>VLOOKUP(D405,สรุปที่เข้าร่วม!H:I,2,0)</f>
        <v>3</v>
      </c>
      <c r="F405" s="70" t="s">
        <v>1690</v>
      </c>
      <c r="G405" s="89"/>
      <c r="H405" s="73" t="s">
        <v>1448</v>
      </c>
      <c r="I405" s="89"/>
      <c r="J405" s="13" t="s">
        <v>29</v>
      </c>
      <c r="K405" s="12">
        <f>VLOOKUP(J405,สรุปที่เข้าร่วม!B:D,3,0)</f>
        <v>6</v>
      </c>
      <c r="L405" s="13" t="s">
        <v>21</v>
      </c>
      <c r="M405" s="23">
        <f>VLOOKUP(F405,school!F:G,2,0)</f>
        <v>51</v>
      </c>
    </row>
    <row r="406" spans="1:13" s="45" customFormat="1" ht="39.950000000000003" customHeight="1" x14ac:dyDescent="0.6">
      <c r="A406" s="68">
        <f t="shared" si="7"/>
        <v>395</v>
      </c>
      <c r="B406" s="64" t="s">
        <v>784</v>
      </c>
      <c r="C406" s="69"/>
      <c r="D406" s="70" t="s">
        <v>37</v>
      </c>
      <c r="E406" s="55">
        <f>VLOOKUP(D406,สรุปที่เข้าร่วม!H:I,2,0)</f>
        <v>3</v>
      </c>
      <c r="F406" s="70" t="s">
        <v>1693</v>
      </c>
      <c r="G406" s="89"/>
      <c r="H406" s="73" t="s">
        <v>440</v>
      </c>
      <c r="I406" s="89"/>
      <c r="J406" s="13" t="s">
        <v>29</v>
      </c>
      <c r="K406" s="12">
        <f>VLOOKUP(J406,สรุปที่เข้าร่วม!B:D,3,0)</f>
        <v>6</v>
      </c>
      <c r="L406" s="13" t="s">
        <v>21</v>
      </c>
      <c r="M406" s="23">
        <f>VLOOKUP(F406,school!F:G,2,0)</f>
        <v>52</v>
      </c>
    </row>
    <row r="407" spans="1:13" s="45" customFormat="1" ht="39.950000000000003" customHeight="1" x14ac:dyDescent="0.6">
      <c r="A407" s="68">
        <f t="shared" si="7"/>
        <v>396</v>
      </c>
      <c r="B407" s="64" t="s">
        <v>1789</v>
      </c>
      <c r="C407" s="69"/>
      <c r="D407" s="70" t="s">
        <v>37</v>
      </c>
      <c r="E407" s="55">
        <f>VLOOKUP(D407,สรุปที่เข้าร่วม!H:I,2,0)</f>
        <v>3</v>
      </c>
      <c r="F407" s="70" t="s">
        <v>1693</v>
      </c>
      <c r="G407" s="89"/>
      <c r="H407" s="73" t="s">
        <v>791</v>
      </c>
      <c r="I407" s="89"/>
      <c r="J407" s="13" t="s">
        <v>29</v>
      </c>
      <c r="K407" s="12">
        <f>VLOOKUP(J407,สรุปที่เข้าร่วม!B:D,3,0)</f>
        <v>6</v>
      </c>
      <c r="L407" s="13" t="s">
        <v>21</v>
      </c>
      <c r="M407" s="23">
        <f>VLOOKUP(F407,school!F:G,2,0)</f>
        <v>52</v>
      </c>
    </row>
    <row r="408" spans="1:13" s="45" customFormat="1" ht="39.950000000000003" customHeight="1" x14ac:dyDescent="0.6">
      <c r="A408" s="68">
        <f t="shared" si="7"/>
        <v>397</v>
      </c>
      <c r="B408" s="64" t="s">
        <v>792</v>
      </c>
      <c r="C408" s="69"/>
      <c r="D408" s="70" t="s">
        <v>37</v>
      </c>
      <c r="E408" s="55">
        <f>VLOOKUP(D408,สรุปที่เข้าร่วม!H:I,2,0)</f>
        <v>3</v>
      </c>
      <c r="F408" s="70" t="s">
        <v>1693</v>
      </c>
      <c r="G408" s="89"/>
      <c r="H408" s="73" t="s">
        <v>793</v>
      </c>
      <c r="I408" s="89"/>
      <c r="J408" s="13" t="s">
        <v>29</v>
      </c>
      <c r="K408" s="12">
        <f>VLOOKUP(J408,สรุปที่เข้าร่วม!B:D,3,0)</f>
        <v>6</v>
      </c>
      <c r="L408" s="13" t="s">
        <v>21</v>
      </c>
      <c r="M408" s="23">
        <f>VLOOKUP(F408,school!F:G,2,0)</f>
        <v>52</v>
      </c>
    </row>
    <row r="409" spans="1:13" s="45" customFormat="1" ht="39.950000000000003" customHeight="1" x14ac:dyDescent="0.6">
      <c r="A409" s="68">
        <f t="shared" si="7"/>
        <v>398</v>
      </c>
      <c r="B409" s="64" t="s">
        <v>814</v>
      </c>
      <c r="C409" s="71"/>
      <c r="D409" s="70" t="s">
        <v>37</v>
      </c>
      <c r="E409" s="55">
        <f>VLOOKUP(D409,สรุปที่เข้าร่วม!H:I,2,0)</f>
        <v>3</v>
      </c>
      <c r="F409" s="70" t="s">
        <v>1693</v>
      </c>
      <c r="G409" s="89"/>
      <c r="H409" s="72">
        <v>918157887</v>
      </c>
      <c r="I409" s="89"/>
      <c r="J409" s="13" t="s">
        <v>29</v>
      </c>
      <c r="K409" s="12">
        <f>VLOOKUP(J409,สรุปที่เข้าร่วม!B:D,3,0)</f>
        <v>6</v>
      </c>
      <c r="L409" s="13" t="s">
        <v>21</v>
      </c>
      <c r="M409" s="23">
        <f>VLOOKUP(F409,school!F:G,2,0)</f>
        <v>52</v>
      </c>
    </row>
    <row r="410" spans="1:13" s="45" customFormat="1" ht="39.950000000000003" customHeight="1" x14ac:dyDescent="0.6">
      <c r="A410" s="68">
        <f t="shared" si="7"/>
        <v>399</v>
      </c>
      <c r="B410" s="64" t="s">
        <v>820</v>
      </c>
      <c r="C410" s="69"/>
      <c r="D410" s="70" t="s">
        <v>37</v>
      </c>
      <c r="E410" s="55">
        <f>VLOOKUP(D410,สรุปที่เข้าร่วม!H:I,2,0)</f>
        <v>3</v>
      </c>
      <c r="F410" s="70" t="s">
        <v>1693</v>
      </c>
      <c r="G410" s="89"/>
      <c r="H410" s="73" t="s">
        <v>821</v>
      </c>
      <c r="I410" s="89"/>
      <c r="J410" s="13" t="s">
        <v>29</v>
      </c>
      <c r="K410" s="12">
        <f>VLOOKUP(J410,สรุปที่เข้าร่วม!B:D,3,0)</f>
        <v>6</v>
      </c>
      <c r="L410" s="13" t="s">
        <v>21</v>
      </c>
      <c r="M410" s="23">
        <f>VLOOKUP(F410,school!F:G,2,0)</f>
        <v>52</v>
      </c>
    </row>
    <row r="411" spans="1:13" s="45" customFormat="1" ht="39.950000000000003" customHeight="1" x14ac:dyDescent="0.6">
      <c r="A411" s="68">
        <f t="shared" si="7"/>
        <v>400</v>
      </c>
      <c r="B411" s="64" t="s">
        <v>840</v>
      </c>
      <c r="C411" s="69"/>
      <c r="D411" s="70" t="s">
        <v>37</v>
      </c>
      <c r="E411" s="55">
        <f>VLOOKUP(D411,สรุปที่เข้าร่วม!H:I,2,0)</f>
        <v>3</v>
      </c>
      <c r="F411" s="70" t="s">
        <v>1693</v>
      </c>
      <c r="G411" s="89"/>
      <c r="H411" s="73" t="s">
        <v>841</v>
      </c>
      <c r="I411" s="89"/>
      <c r="J411" s="13" t="s">
        <v>29</v>
      </c>
      <c r="K411" s="12">
        <f>VLOOKUP(J411,สรุปที่เข้าร่วม!B:D,3,0)</f>
        <v>6</v>
      </c>
      <c r="L411" s="13" t="s">
        <v>21</v>
      </c>
      <c r="M411" s="23">
        <f>VLOOKUP(F411,school!F:G,2,0)</f>
        <v>52</v>
      </c>
    </row>
    <row r="412" spans="1:13" s="45" customFormat="1" ht="39.950000000000003" customHeight="1" x14ac:dyDescent="0.6">
      <c r="A412" s="68">
        <f t="shared" si="7"/>
        <v>401</v>
      </c>
      <c r="B412" s="64" t="s">
        <v>1151</v>
      </c>
      <c r="C412" s="69"/>
      <c r="D412" s="70" t="s">
        <v>37</v>
      </c>
      <c r="E412" s="55">
        <f>VLOOKUP(D412,สรุปที่เข้าร่วม!H:I,2,0)</f>
        <v>3</v>
      </c>
      <c r="F412" s="70" t="s">
        <v>1693</v>
      </c>
      <c r="G412" s="89"/>
      <c r="H412" s="73" t="s">
        <v>1152</v>
      </c>
      <c r="I412" s="89"/>
      <c r="J412" s="13" t="s">
        <v>29</v>
      </c>
      <c r="K412" s="12">
        <f>VLOOKUP(J412,สรุปที่เข้าร่วม!B:D,3,0)</f>
        <v>6</v>
      </c>
      <c r="L412" s="13" t="s">
        <v>21</v>
      </c>
      <c r="M412" s="23">
        <f>VLOOKUP(F412,school!F:G,2,0)</f>
        <v>52</v>
      </c>
    </row>
    <row r="413" spans="1:13" s="45" customFormat="1" ht="39.950000000000003" customHeight="1" x14ac:dyDescent="0.6">
      <c r="A413" s="68">
        <f t="shared" si="7"/>
        <v>402</v>
      </c>
      <c r="B413" s="64" t="s">
        <v>615</v>
      </c>
      <c r="C413" s="69"/>
      <c r="D413" s="70" t="s">
        <v>37</v>
      </c>
      <c r="E413" s="55">
        <f>VLOOKUP(D413,สรุปที่เข้าร่วม!H:I,2,0)</f>
        <v>3</v>
      </c>
      <c r="F413" s="70" t="s">
        <v>1696</v>
      </c>
      <c r="G413" s="89"/>
      <c r="H413" s="73" t="s">
        <v>616</v>
      </c>
      <c r="I413" s="89"/>
      <c r="J413" s="13" t="s">
        <v>29</v>
      </c>
      <c r="K413" s="12">
        <f>VLOOKUP(J413,สรุปที่เข้าร่วม!B:D,3,0)</f>
        <v>6</v>
      </c>
      <c r="L413" s="13" t="s">
        <v>21</v>
      </c>
      <c r="M413" s="23">
        <f>VLOOKUP(F413,school!F:G,2,0)</f>
        <v>53</v>
      </c>
    </row>
    <row r="414" spans="1:13" s="45" customFormat="1" ht="39.950000000000003" customHeight="1" x14ac:dyDescent="0.6">
      <c r="A414" s="68">
        <f t="shared" si="7"/>
        <v>403</v>
      </c>
      <c r="B414" s="64" t="s">
        <v>617</v>
      </c>
      <c r="C414" s="69"/>
      <c r="D414" s="70" t="s">
        <v>37</v>
      </c>
      <c r="E414" s="55">
        <f>VLOOKUP(D414,สรุปที่เข้าร่วม!H:I,2,0)</f>
        <v>3</v>
      </c>
      <c r="F414" s="70" t="s">
        <v>1696</v>
      </c>
      <c r="G414" s="89"/>
      <c r="H414" s="73" t="s">
        <v>618</v>
      </c>
      <c r="I414" s="89"/>
      <c r="J414" s="13" t="s">
        <v>29</v>
      </c>
      <c r="K414" s="12">
        <f>VLOOKUP(J414,สรุปที่เข้าร่วม!B:D,3,0)</f>
        <v>6</v>
      </c>
      <c r="L414" s="13" t="s">
        <v>21</v>
      </c>
      <c r="M414" s="23">
        <f>VLOOKUP(F414,school!F:G,2,0)</f>
        <v>53</v>
      </c>
    </row>
    <row r="415" spans="1:13" s="45" customFormat="1" ht="39.950000000000003" customHeight="1" x14ac:dyDescent="0.6">
      <c r="A415" s="68">
        <f t="shared" si="7"/>
        <v>404</v>
      </c>
      <c r="B415" s="64" t="s">
        <v>621</v>
      </c>
      <c r="C415" s="69"/>
      <c r="D415" s="70" t="s">
        <v>37</v>
      </c>
      <c r="E415" s="55">
        <f>VLOOKUP(D415,สรุปที่เข้าร่วม!H:I,2,0)</f>
        <v>3</v>
      </c>
      <c r="F415" s="70" t="s">
        <v>1696</v>
      </c>
      <c r="G415" s="89"/>
      <c r="H415" s="73" t="s">
        <v>622</v>
      </c>
      <c r="I415" s="89"/>
      <c r="J415" s="13" t="s">
        <v>29</v>
      </c>
      <c r="K415" s="12">
        <f>VLOOKUP(J415,สรุปที่เข้าร่วม!B:D,3,0)</f>
        <v>6</v>
      </c>
      <c r="L415" s="13" t="s">
        <v>21</v>
      </c>
      <c r="M415" s="23">
        <f>VLOOKUP(F415,school!F:G,2,0)</f>
        <v>53</v>
      </c>
    </row>
    <row r="416" spans="1:13" s="45" customFormat="1" ht="39.950000000000003" customHeight="1" x14ac:dyDescent="0.6">
      <c r="A416" s="68">
        <f t="shared" si="7"/>
        <v>405</v>
      </c>
      <c r="B416" s="64" t="s">
        <v>625</v>
      </c>
      <c r="C416" s="71" t="s">
        <v>35</v>
      </c>
      <c r="D416" s="70" t="s">
        <v>37</v>
      </c>
      <c r="E416" s="55">
        <f>VLOOKUP(D416,สรุปที่เข้าร่วม!H:I,2,0)</f>
        <v>3</v>
      </c>
      <c r="F416" s="70" t="s">
        <v>1696</v>
      </c>
      <c r="G416" s="89"/>
      <c r="H416" s="73" t="s">
        <v>626</v>
      </c>
      <c r="I416" s="89"/>
      <c r="J416" s="13" t="s">
        <v>29</v>
      </c>
      <c r="K416" s="12">
        <f>VLOOKUP(J416,สรุปที่เข้าร่วม!B:D,3,0)</f>
        <v>6</v>
      </c>
      <c r="L416" s="13" t="s">
        <v>21</v>
      </c>
      <c r="M416" s="23">
        <f>VLOOKUP(F416,school!F:G,2,0)</f>
        <v>53</v>
      </c>
    </row>
    <row r="417" spans="1:13" s="45" customFormat="1" ht="39.950000000000003" customHeight="1" x14ac:dyDescent="0.6">
      <c r="A417" s="68">
        <f t="shared" si="7"/>
        <v>406</v>
      </c>
      <c r="B417" s="64" t="s">
        <v>732</v>
      </c>
      <c r="C417" s="69"/>
      <c r="D417" s="70" t="s">
        <v>37</v>
      </c>
      <c r="E417" s="55">
        <f>VLOOKUP(D417,สรุปที่เข้าร่วม!H:I,2,0)</f>
        <v>3</v>
      </c>
      <c r="F417" s="70" t="s">
        <v>1699</v>
      </c>
      <c r="G417" s="89"/>
      <c r="H417" s="73" t="s">
        <v>733</v>
      </c>
      <c r="I417" s="89"/>
      <c r="J417" s="13" t="s">
        <v>29</v>
      </c>
      <c r="K417" s="12">
        <f>VLOOKUP(J417,สรุปที่เข้าร่วม!B:D,3,0)</f>
        <v>6</v>
      </c>
      <c r="L417" s="13" t="s">
        <v>21</v>
      </c>
      <c r="M417" s="23">
        <f>VLOOKUP(F417,school!F:G,2,0)</f>
        <v>54</v>
      </c>
    </row>
    <row r="418" spans="1:13" s="45" customFormat="1" ht="39.950000000000003" customHeight="1" x14ac:dyDescent="0.6">
      <c r="A418" s="68">
        <f t="shared" ref="A418:A454" si="8">A417+1</f>
        <v>407</v>
      </c>
      <c r="B418" s="64" t="s">
        <v>932</v>
      </c>
      <c r="C418" s="69"/>
      <c r="D418" s="70" t="s">
        <v>37</v>
      </c>
      <c r="E418" s="55">
        <f>VLOOKUP(D418,สรุปที่เข้าร่วม!H:I,2,0)</f>
        <v>3</v>
      </c>
      <c r="F418" s="70" t="s">
        <v>1702</v>
      </c>
      <c r="G418" s="89"/>
      <c r="H418" s="73" t="s">
        <v>933</v>
      </c>
      <c r="I418" s="89"/>
      <c r="J418" s="13" t="s">
        <v>29</v>
      </c>
      <c r="K418" s="12">
        <f>VLOOKUP(J418,สรุปที่เข้าร่วม!B:D,3,0)</f>
        <v>6</v>
      </c>
      <c r="L418" s="13" t="s">
        <v>21</v>
      </c>
      <c r="M418" s="23">
        <f>VLOOKUP(F418,school!F:G,2,0)</f>
        <v>55</v>
      </c>
    </row>
    <row r="419" spans="1:13" s="45" customFormat="1" ht="39.950000000000003" customHeight="1" x14ac:dyDescent="0.6">
      <c r="A419" s="68">
        <f t="shared" si="8"/>
        <v>408</v>
      </c>
      <c r="B419" s="64" t="s">
        <v>950</v>
      </c>
      <c r="C419" s="69"/>
      <c r="D419" s="70" t="s">
        <v>37</v>
      </c>
      <c r="E419" s="55">
        <f>VLOOKUP(D419,สรุปที่เข้าร่วม!H:I,2,0)</f>
        <v>3</v>
      </c>
      <c r="F419" s="70" t="s">
        <v>1702</v>
      </c>
      <c r="G419" s="89"/>
      <c r="H419" s="73" t="s">
        <v>951</v>
      </c>
      <c r="I419" s="89"/>
      <c r="J419" s="13" t="s">
        <v>29</v>
      </c>
      <c r="K419" s="12">
        <f>VLOOKUP(J419,สรุปที่เข้าร่วม!B:D,3,0)</f>
        <v>6</v>
      </c>
      <c r="L419" s="13" t="s">
        <v>21</v>
      </c>
      <c r="M419" s="23">
        <f>VLOOKUP(F419,school!F:G,2,0)</f>
        <v>55</v>
      </c>
    </row>
    <row r="420" spans="1:13" s="45" customFormat="1" ht="39.950000000000003" customHeight="1" x14ac:dyDescent="0.6">
      <c r="A420" s="68">
        <f t="shared" si="8"/>
        <v>409</v>
      </c>
      <c r="B420" s="64" t="s">
        <v>952</v>
      </c>
      <c r="C420" s="69"/>
      <c r="D420" s="70" t="s">
        <v>37</v>
      </c>
      <c r="E420" s="55">
        <f>VLOOKUP(D420,สรุปที่เข้าร่วม!H:I,2,0)</f>
        <v>3</v>
      </c>
      <c r="F420" s="70" t="s">
        <v>1702</v>
      </c>
      <c r="G420" s="89"/>
      <c r="H420" s="73" t="s">
        <v>953</v>
      </c>
      <c r="I420" s="89"/>
      <c r="J420" s="13" t="s">
        <v>29</v>
      </c>
      <c r="K420" s="12">
        <f>VLOOKUP(J420,สรุปที่เข้าร่วม!B:D,3,0)</f>
        <v>6</v>
      </c>
      <c r="L420" s="13" t="s">
        <v>21</v>
      </c>
      <c r="M420" s="23">
        <f>VLOOKUP(F420,school!F:G,2,0)</f>
        <v>55</v>
      </c>
    </row>
    <row r="421" spans="1:13" s="45" customFormat="1" ht="39.950000000000003" customHeight="1" x14ac:dyDescent="0.6">
      <c r="A421" s="68">
        <f t="shared" si="8"/>
        <v>410</v>
      </c>
      <c r="B421" s="64" t="s">
        <v>958</v>
      </c>
      <c r="C421" s="69"/>
      <c r="D421" s="70" t="s">
        <v>37</v>
      </c>
      <c r="E421" s="55">
        <f>VLOOKUP(D421,สรุปที่เข้าร่วม!H:I,2,0)</f>
        <v>3</v>
      </c>
      <c r="F421" s="70" t="s">
        <v>1702</v>
      </c>
      <c r="G421" s="89"/>
      <c r="H421" s="73" t="s">
        <v>959</v>
      </c>
      <c r="I421" s="89"/>
      <c r="J421" s="13" t="s">
        <v>29</v>
      </c>
      <c r="K421" s="12">
        <f>VLOOKUP(J421,สรุปที่เข้าร่วม!B:D,3,0)</f>
        <v>6</v>
      </c>
      <c r="L421" s="13" t="s">
        <v>21</v>
      </c>
      <c r="M421" s="23">
        <f>VLOOKUP(F421,school!F:G,2,0)</f>
        <v>55</v>
      </c>
    </row>
    <row r="422" spans="1:13" s="45" customFormat="1" ht="39.950000000000003" customHeight="1" x14ac:dyDescent="0.6">
      <c r="A422" s="68">
        <f t="shared" si="8"/>
        <v>411</v>
      </c>
      <c r="B422" s="64" t="s">
        <v>971</v>
      </c>
      <c r="C422" s="69"/>
      <c r="D422" s="70" t="s">
        <v>37</v>
      </c>
      <c r="E422" s="55">
        <f>VLOOKUP(D422,สรุปที่เข้าร่วม!H:I,2,0)</f>
        <v>3</v>
      </c>
      <c r="F422" s="70" t="s">
        <v>1702</v>
      </c>
      <c r="G422" s="89"/>
      <c r="H422" s="73" t="s">
        <v>972</v>
      </c>
      <c r="I422" s="89"/>
      <c r="J422" s="13" t="s">
        <v>29</v>
      </c>
      <c r="K422" s="12">
        <f>VLOOKUP(J422,สรุปที่เข้าร่วม!B:D,3,0)</f>
        <v>6</v>
      </c>
      <c r="L422" s="13" t="s">
        <v>21</v>
      </c>
      <c r="M422" s="23">
        <f>VLOOKUP(F422,school!F:G,2,0)</f>
        <v>55</v>
      </c>
    </row>
    <row r="423" spans="1:13" s="45" customFormat="1" ht="39.950000000000003" customHeight="1" x14ac:dyDescent="0.6">
      <c r="A423" s="68">
        <f t="shared" si="8"/>
        <v>412</v>
      </c>
      <c r="B423" s="64" t="s">
        <v>1790</v>
      </c>
      <c r="C423" s="71" t="s">
        <v>35</v>
      </c>
      <c r="D423" s="70" t="s">
        <v>37</v>
      </c>
      <c r="E423" s="55">
        <f>VLOOKUP(D423,สรุปที่เข้าร่วม!H:I,2,0)</f>
        <v>3</v>
      </c>
      <c r="F423" s="70" t="s">
        <v>1705</v>
      </c>
      <c r="G423" s="89"/>
      <c r="H423" s="73" t="s">
        <v>1050</v>
      </c>
      <c r="I423" s="89"/>
      <c r="J423" s="13" t="s">
        <v>29</v>
      </c>
      <c r="K423" s="12">
        <f>VLOOKUP(J423,สรุปที่เข้าร่วม!B:D,3,0)</f>
        <v>6</v>
      </c>
      <c r="L423" s="13" t="s">
        <v>21</v>
      </c>
      <c r="M423" s="23">
        <f>VLOOKUP(F423,school!F:G,2,0)</f>
        <v>56</v>
      </c>
    </row>
    <row r="424" spans="1:13" s="45" customFormat="1" ht="39.950000000000003" customHeight="1" x14ac:dyDescent="0.6">
      <c r="A424" s="68">
        <f t="shared" si="8"/>
        <v>413</v>
      </c>
      <c r="B424" s="64" t="s">
        <v>1055</v>
      </c>
      <c r="C424" s="69"/>
      <c r="D424" s="70" t="s">
        <v>37</v>
      </c>
      <c r="E424" s="55">
        <f>VLOOKUP(D424,สรุปที่เข้าร่วม!H:I,2,0)</f>
        <v>3</v>
      </c>
      <c r="F424" s="70" t="s">
        <v>1705</v>
      </c>
      <c r="G424" s="89"/>
      <c r="H424" s="73" t="s">
        <v>1056</v>
      </c>
      <c r="I424" s="89"/>
      <c r="J424" s="13" t="s">
        <v>29</v>
      </c>
      <c r="K424" s="12">
        <f>VLOOKUP(J424,สรุปที่เข้าร่วม!B:D,3,0)</f>
        <v>6</v>
      </c>
      <c r="L424" s="13" t="s">
        <v>21</v>
      </c>
      <c r="M424" s="23">
        <f>VLOOKUP(F424,school!F:G,2,0)</f>
        <v>56</v>
      </c>
    </row>
    <row r="425" spans="1:13" s="45" customFormat="1" ht="39.950000000000003" customHeight="1" x14ac:dyDescent="0.6">
      <c r="A425" s="68">
        <f t="shared" si="8"/>
        <v>414</v>
      </c>
      <c r="B425" s="64" t="s">
        <v>1791</v>
      </c>
      <c r="C425" s="71" t="s">
        <v>35</v>
      </c>
      <c r="D425" s="70" t="s">
        <v>37</v>
      </c>
      <c r="E425" s="55">
        <f>VLOOKUP(D425,สรุปที่เข้าร่วม!H:I,2,0)</f>
        <v>3</v>
      </c>
      <c r="F425" s="70" t="s">
        <v>1705</v>
      </c>
      <c r="G425" s="89"/>
      <c r="H425" s="73" t="s">
        <v>1138</v>
      </c>
      <c r="I425" s="89"/>
      <c r="J425" s="13" t="s">
        <v>29</v>
      </c>
      <c r="K425" s="12">
        <f>VLOOKUP(J425,สรุปที่เข้าร่วม!B:D,3,0)</f>
        <v>6</v>
      </c>
      <c r="L425" s="13" t="s">
        <v>21</v>
      </c>
      <c r="M425" s="23">
        <f>VLOOKUP(F425,school!F:G,2,0)</f>
        <v>56</v>
      </c>
    </row>
    <row r="426" spans="1:13" s="45" customFormat="1" ht="39.950000000000003" customHeight="1" x14ac:dyDescent="0.6">
      <c r="A426" s="68">
        <f t="shared" si="8"/>
        <v>415</v>
      </c>
      <c r="B426" s="64" t="s">
        <v>1792</v>
      </c>
      <c r="C426" s="71" t="s">
        <v>1204</v>
      </c>
      <c r="D426" s="70" t="s">
        <v>37</v>
      </c>
      <c r="E426" s="55">
        <f>VLOOKUP(D426,สรุปที่เข้าร่วม!H:I,2,0)</f>
        <v>3</v>
      </c>
      <c r="F426" s="70" t="s">
        <v>1705</v>
      </c>
      <c r="G426" s="89"/>
      <c r="H426" s="73" t="s">
        <v>1205</v>
      </c>
      <c r="I426" s="89"/>
      <c r="J426" s="13" t="s">
        <v>29</v>
      </c>
      <c r="K426" s="12">
        <f>VLOOKUP(J426,สรุปที่เข้าร่วม!B:D,3,0)</f>
        <v>6</v>
      </c>
      <c r="L426" s="13" t="s">
        <v>21</v>
      </c>
      <c r="M426" s="23">
        <f>VLOOKUP(F426,school!F:G,2,0)</f>
        <v>56</v>
      </c>
    </row>
    <row r="427" spans="1:13" s="45" customFormat="1" ht="39.950000000000003" customHeight="1" x14ac:dyDescent="0.6">
      <c r="A427" s="68">
        <f t="shared" si="8"/>
        <v>416</v>
      </c>
      <c r="B427" s="64" t="s">
        <v>1298</v>
      </c>
      <c r="C427" s="69"/>
      <c r="D427" s="70" t="s">
        <v>37</v>
      </c>
      <c r="E427" s="55">
        <f>VLOOKUP(D427,สรุปที่เข้าร่วม!H:I,2,0)</f>
        <v>3</v>
      </c>
      <c r="F427" s="70" t="s">
        <v>1705</v>
      </c>
      <c r="G427" s="89"/>
      <c r="H427" s="73" t="s">
        <v>1299</v>
      </c>
      <c r="I427" s="89"/>
      <c r="J427" s="13" t="s">
        <v>29</v>
      </c>
      <c r="K427" s="12">
        <f>VLOOKUP(J427,สรุปที่เข้าร่วม!B:D,3,0)</f>
        <v>6</v>
      </c>
      <c r="L427" s="13" t="s">
        <v>21</v>
      </c>
      <c r="M427" s="23">
        <f>VLOOKUP(F427,school!F:G,2,0)</f>
        <v>56</v>
      </c>
    </row>
    <row r="428" spans="1:13" s="45" customFormat="1" ht="39.950000000000003" customHeight="1" x14ac:dyDescent="0.6">
      <c r="A428" s="68">
        <f t="shared" si="8"/>
        <v>417</v>
      </c>
      <c r="B428" s="64" t="s">
        <v>1464</v>
      </c>
      <c r="C428" s="69"/>
      <c r="D428" s="70" t="s">
        <v>37</v>
      </c>
      <c r="E428" s="55">
        <f>VLOOKUP(D428,สรุปที่เข้าร่วม!H:I,2,0)</f>
        <v>3</v>
      </c>
      <c r="F428" s="70" t="s">
        <v>1708</v>
      </c>
      <c r="G428" s="89"/>
      <c r="H428" s="73" t="s">
        <v>1465</v>
      </c>
      <c r="I428" s="89"/>
      <c r="J428" s="13" t="s">
        <v>29</v>
      </c>
      <c r="K428" s="12">
        <f>VLOOKUP(J428,สรุปที่เข้าร่วม!B:D,3,0)</f>
        <v>6</v>
      </c>
      <c r="L428" s="13" t="s">
        <v>21</v>
      </c>
      <c r="M428" s="23">
        <f>VLOOKUP(F428,school!F:G,2,0)</f>
        <v>57</v>
      </c>
    </row>
    <row r="429" spans="1:13" s="45" customFormat="1" ht="39.950000000000003" customHeight="1" x14ac:dyDescent="0.6">
      <c r="A429" s="68">
        <f t="shared" si="8"/>
        <v>418</v>
      </c>
      <c r="B429" s="64" t="s">
        <v>436</v>
      </c>
      <c r="C429" s="69"/>
      <c r="D429" s="70" t="s">
        <v>37</v>
      </c>
      <c r="E429" s="55">
        <f>VLOOKUP(D429,สรุปที่เข้าร่วม!H:I,2,0)</f>
        <v>3</v>
      </c>
      <c r="F429" s="70" t="s">
        <v>1711</v>
      </c>
      <c r="G429" s="89"/>
      <c r="H429" s="73" t="s">
        <v>437</v>
      </c>
      <c r="I429" s="89"/>
      <c r="J429" s="13" t="s">
        <v>29</v>
      </c>
      <c r="K429" s="12">
        <f>VLOOKUP(J429,สรุปที่เข้าร่วม!B:D,3,0)</f>
        <v>6</v>
      </c>
      <c r="L429" s="13" t="s">
        <v>21</v>
      </c>
      <c r="M429" s="23">
        <f>VLOOKUP(F429,school!F:G,2,0)</f>
        <v>58</v>
      </c>
    </row>
    <row r="430" spans="1:13" s="45" customFormat="1" ht="39.950000000000003" customHeight="1" x14ac:dyDescent="0.6">
      <c r="A430" s="68">
        <f t="shared" si="8"/>
        <v>419</v>
      </c>
      <c r="B430" s="64" t="s">
        <v>450</v>
      </c>
      <c r="C430" s="69"/>
      <c r="D430" s="70" t="s">
        <v>37</v>
      </c>
      <c r="E430" s="55">
        <f>VLOOKUP(D430,สรุปที่เข้าร่วม!H:I,2,0)</f>
        <v>3</v>
      </c>
      <c r="F430" s="70" t="s">
        <v>1711</v>
      </c>
      <c r="G430" s="89"/>
      <c r="H430" s="73" t="s">
        <v>451</v>
      </c>
      <c r="I430" s="89"/>
      <c r="J430" s="13" t="s">
        <v>29</v>
      </c>
      <c r="K430" s="12">
        <f>VLOOKUP(J430,สรุปที่เข้าร่วม!B:D,3,0)</f>
        <v>6</v>
      </c>
      <c r="L430" s="13" t="s">
        <v>21</v>
      </c>
      <c r="M430" s="23">
        <f>VLOOKUP(F430,school!F:G,2,0)</f>
        <v>58</v>
      </c>
    </row>
    <row r="431" spans="1:13" s="45" customFormat="1" ht="39.950000000000003" customHeight="1" x14ac:dyDescent="0.6">
      <c r="A431" s="68">
        <f t="shared" si="8"/>
        <v>420</v>
      </c>
      <c r="B431" s="64" t="s">
        <v>452</v>
      </c>
      <c r="C431" s="69"/>
      <c r="D431" s="70" t="s">
        <v>37</v>
      </c>
      <c r="E431" s="55">
        <f>VLOOKUP(D431,สรุปที่เข้าร่วม!H:I,2,0)</f>
        <v>3</v>
      </c>
      <c r="F431" s="70" t="s">
        <v>1711</v>
      </c>
      <c r="G431" s="89"/>
      <c r="H431" s="73" t="s">
        <v>453</v>
      </c>
      <c r="I431" s="89"/>
      <c r="J431" s="13" t="s">
        <v>29</v>
      </c>
      <c r="K431" s="12">
        <f>VLOOKUP(J431,สรุปที่เข้าร่วม!B:D,3,0)</f>
        <v>6</v>
      </c>
      <c r="L431" s="13" t="s">
        <v>21</v>
      </c>
      <c r="M431" s="23">
        <f>VLOOKUP(F431,school!F:G,2,0)</f>
        <v>58</v>
      </c>
    </row>
    <row r="432" spans="1:13" s="45" customFormat="1" ht="39.950000000000003" customHeight="1" x14ac:dyDescent="0.6">
      <c r="A432" s="68">
        <f t="shared" si="8"/>
        <v>421</v>
      </c>
      <c r="B432" s="64" t="s">
        <v>454</v>
      </c>
      <c r="C432" s="69"/>
      <c r="D432" s="70" t="s">
        <v>37</v>
      </c>
      <c r="E432" s="55">
        <f>VLOOKUP(D432,สรุปที่เข้าร่วม!H:I,2,0)</f>
        <v>3</v>
      </c>
      <c r="F432" s="70" t="s">
        <v>1711</v>
      </c>
      <c r="G432" s="89"/>
      <c r="H432" s="73" t="s">
        <v>455</v>
      </c>
      <c r="I432" s="89"/>
      <c r="J432" s="13" t="s">
        <v>29</v>
      </c>
      <c r="K432" s="12">
        <f>VLOOKUP(J432,สรุปที่เข้าร่วม!B:D,3,0)</f>
        <v>6</v>
      </c>
      <c r="L432" s="13" t="s">
        <v>21</v>
      </c>
      <c r="M432" s="23">
        <f>VLOOKUP(F432,school!F:G,2,0)</f>
        <v>58</v>
      </c>
    </row>
    <row r="433" spans="1:13" s="45" customFormat="1" ht="39.950000000000003" customHeight="1" x14ac:dyDescent="0.6">
      <c r="A433" s="68">
        <f t="shared" si="8"/>
        <v>422</v>
      </c>
      <c r="B433" s="64" t="s">
        <v>456</v>
      </c>
      <c r="C433" s="69"/>
      <c r="D433" s="70" t="s">
        <v>37</v>
      </c>
      <c r="E433" s="55">
        <f>VLOOKUP(D433,สรุปที่เข้าร่วม!H:I,2,0)</f>
        <v>3</v>
      </c>
      <c r="F433" s="70" t="s">
        <v>1711</v>
      </c>
      <c r="G433" s="89"/>
      <c r="H433" s="73" t="s">
        <v>457</v>
      </c>
      <c r="I433" s="89"/>
      <c r="J433" s="13" t="s">
        <v>29</v>
      </c>
      <c r="K433" s="12">
        <f>VLOOKUP(J433,สรุปที่เข้าร่วม!B:D,3,0)</f>
        <v>6</v>
      </c>
      <c r="L433" s="13" t="s">
        <v>21</v>
      </c>
      <c r="M433" s="23">
        <f>VLOOKUP(F433,school!F:G,2,0)</f>
        <v>58</v>
      </c>
    </row>
    <row r="434" spans="1:13" s="45" customFormat="1" ht="39.950000000000003" customHeight="1" x14ac:dyDescent="0.6">
      <c r="A434" s="68">
        <f t="shared" si="8"/>
        <v>423</v>
      </c>
      <c r="B434" s="64" t="s">
        <v>463</v>
      </c>
      <c r="C434" s="69"/>
      <c r="D434" s="70" t="s">
        <v>37</v>
      </c>
      <c r="E434" s="55">
        <f>VLOOKUP(D434,สรุปที่เข้าร่วม!H:I,2,0)</f>
        <v>3</v>
      </c>
      <c r="F434" s="70" t="s">
        <v>1711</v>
      </c>
      <c r="G434" s="89"/>
      <c r="H434" s="73" t="s">
        <v>464</v>
      </c>
      <c r="I434" s="89"/>
      <c r="J434" s="13" t="s">
        <v>29</v>
      </c>
      <c r="K434" s="12">
        <f>VLOOKUP(J434,สรุปที่เข้าร่วม!B:D,3,0)</f>
        <v>6</v>
      </c>
      <c r="L434" s="13" t="s">
        <v>21</v>
      </c>
      <c r="M434" s="23">
        <f>VLOOKUP(F434,school!F:G,2,0)</f>
        <v>58</v>
      </c>
    </row>
    <row r="435" spans="1:13" s="45" customFormat="1" ht="39.950000000000003" customHeight="1" x14ac:dyDescent="0.6">
      <c r="A435" s="68">
        <f t="shared" si="8"/>
        <v>424</v>
      </c>
      <c r="B435" s="64" t="s">
        <v>470</v>
      </c>
      <c r="C435" s="69"/>
      <c r="D435" s="70" t="s">
        <v>37</v>
      </c>
      <c r="E435" s="55">
        <f>VLOOKUP(D435,สรุปที่เข้าร่วม!H:I,2,0)</f>
        <v>3</v>
      </c>
      <c r="F435" s="70" t="s">
        <v>1711</v>
      </c>
      <c r="G435" s="89"/>
      <c r="H435" s="73" t="s">
        <v>471</v>
      </c>
      <c r="I435" s="89"/>
      <c r="J435" s="13" t="s">
        <v>29</v>
      </c>
      <c r="K435" s="12">
        <f>VLOOKUP(J435,สรุปที่เข้าร่วม!B:D,3,0)</f>
        <v>6</v>
      </c>
      <c r="L435" s="13" t="s">
        <v>21</v>
      </c>
      <c r="M435" s="23">
        <f>VLOOKUP(F435,school!F:G,2,0)</f>
        <v>58</v>
      </c>
    </row>
    <row r="436" spans="1:13" s="45" customFormat="1" ht="39.950000000000003" customHeight="1" x14ac:dyDescent="0.6">
      <c r="A436" s="68">
        <f t="shared" si="8"/>
        <v>425</v>
      </c>
      <c r="B436" s="64" t="s">
        <v>523</v>
      </c>
      <c r="C436" s="71" t="s">
        <v>35</v>
      </c>
      <c r="D436" s="70" t="s">
        <v>37</v>
      </c>
      <c r="E436" s="55">
        <f>VLOOKUP(D436,สรุปที่เข้าร่วม!H:I,2,0)</f>
        <v>3</v>
      </c>
      <c r="F436" s="70" t="s">
        <v>1711</v>
      </c>
      <c r="G436" s="89"/>
      <c r="H436" s="73" t="s">
        <v>524</v>
      </c>
      <c r="I436" s="89"/>
      <c r="J436" s="13" t="s">
        <v>29</v>
      </c>
      <c r="K436" s="12">
        <f>VLOOKUP(J436,สรุปที่เข้าร่วม!B:D,3,0)</f>
        <v>6</v>
      </c>
      <c r="L436" s="13" t="s">
        <v>21</v>
      </c>
      <c r="M436" s="23">
        <f>VLOOKUP(F436,school!F:G,2,0)</f>
        <v>58</v>
      </c>
    </row>
    <row r="437" spans="1:13" s="45" customFormat="1" ht="39.950000000000003" customHeight="1" x14ac:dyDescent="0.6">
      <c r="A437" s="68">
        <f t="shared" si="8"/>
        <v>426</v>
      </c>
      <c r="B437" s="64" t="s">
        <v>872</v>
      </c>
      <c r="C437" s="69"/>
      <c r="D437" s="70" t="s">
        <v>37</v>
      </c>
      <c r="E437" s="55">
        <f>VLOOKUP(D437,สรุปที่เข้าร่วม!H:I,2,0)</f>
        <v>3</v>
      </c>
      <c r="F437" s="70" t="s">
        <v>1717</v>
      </c>
      <c r="G437" s="89"/>
      <c r="H437" s="73" t="s">
        <v>873</v>
      </c>
      <c r="I437" s="89"/>
      <c r="J437" s="13" t="s">
        <v>29</v>
      </c>
      <c r="K437" s="12">
        <f>VLOOKUP(J437,สรุปที่เข้าร่วม!B:D,3,0)</f>
        <v>6</v>
      </c>
      <c r="L437" s="13" t="s">
        <v>21</v>
      </c>
      <c r="M437" s="23">
        <f>VLOOKUP(F437,school!F:G,2,0)</f>
        <v>60</v>
      </c>
    </row>
    <row r="438" spans="1:13" s="45" customFormat="1" ht="39.950000000000003" customHeight="1" x14ac:dyDescent="0.6">
      <c r="A438" s="68">
        <f t="shared" si="8"/>
        <v>427</v>
      </c>
      <c r="B438" s="64" t="s">
        <v>874</v>
      </c>
      <c r="C438" s="69"/>
      <c r="D438" s="70" t="s">
        <v>37</v>
      </c>
      <c r="E438" s="55">
        <f>VLOOKUP(D438,สรุปที่เข้าร่วม!H:I,2,0)</f>
        <v>3</v>
      </c>
      <c r="F438" s="70" t="s">
        <v>1717</v>
      </c>
      <c r="G438" s="89"/>
      <c r="H438" s="73" t="s">
        <v>875</v>
      </c>
      <c r="I438" s="89"/>
      <c r="J438" s="13" t="s">
        <v>29</v>
      </c>
      <c r="K438" s="12">
        <f>VLOOKUP(J438,สรุปที่เข้าร่วม!B:D,3,0)</f>
        <v>6</v>
      </c>
      <c r="L438" s="13" t="s">
        <v>21</v>
      </c>
      <c r="M438" s="23">
        <f>VLOOKUP(F438,school!F:G,2,0)</f>
        <v>60</v>
      </c>
    </row>
    <row r="439" spans="1:13" s="45" customFormat="1" ht="39.950000000000003" customHeight="1" x14ac:dyDescent="0.6">
      <c r="A439" s="68">
        <f t="shared" si="8"/>
        <v>428</v>
      </c>
      <c r="B439" s="64" t="s">
        <v>973</v>
      </c>
      <c r="C439" s="69"/>
      <c r="D439" s="70" t="s">
        <v>37</v>
      </c>
      <c r="E439" s="55">
        <f>VLOOKUP(D439,สรุปที่เข้าร่วม!H:I,2,0)</f>
        <v>3</v>
      </c>
      <c r="F439" s="70" t="s">
        <v>1717</v>
      </c>
      <c r="G439" s="89"/>
      <c r="H439" s="73" t="s">
        <v>974</v>
      </c>
      <c r="I439" s="89"/>
      <c r="J439" s="13" t="s">
        <v>29</v>
      </c>
      <c r="K439" s="12">
        <f>VLOOKUP(J439,สรุปที่เข้าร่วม!B:D,3,0)</f>
        <v>6</v>
      </c>
      <c r="L439" s="13" t="s">
        <v>21</v>
      </c>
      <c r="M439" s="23">
        <f>VLOOKUP(F439,school!F:G,2,0)</f>
        <v>60</v>
      </c>
    </row>
    <row r="440" spans="1:13" s="45" customFormat="1" ht="39.950000000000003" customHeight="1" x14ac:dyDescent="0.6">
      <c r="A440" s="68">
        <f t="shared" si="8"/>
        <v>429</v>
      </c>
      <c r="B440" s="64" t="s">
        <v>1003</v>
      </c>
      <c r="C440" s="69"/>
      <c r="D440" s="70" t="s">
        <v>37</v>
      </c>
      <c r="E440" s="55">
        <f>VLOOKUP(D440,สรุปที่เข้าร่วม!H:I,2,0)</f>
        <v>3</v>
      </c>
      <c r="F440" s="70" t="s">
        <v>1717</v>
      </c>
      <c r="G440" s="89"/>
      <c r="H440" s="73" t="s">
        <v>1004</v>
      </c>
      <c r="I440" s="89"/>
      <c r="J440" s="13" t="s">
        <v>29</v>
      </c>
      <c r="K440" s="12">
        <f>VLOOKUP(J440,สรุปที่เข้าร่วม!B:D,3,0)</f>
        <v>6</v>
      </c>
      <c r="L440" s="13" t="s">
        <v>21</v>
      </c>
      <c r="M440" s="23">
        <f>VLOOKUP(F440,school!F:G,2,0)</f>
        <v>60</v>
      </c>
    </row>
    <row r="441" spans="1:13" s="45" customFormat="1" ht="39.950000000000003" customHeight="1" x14ac:dyDescent="0.6">
      <c r="A441" s="68">
        <f t="shared" si="8"/>
        <v>430</v>
      </c>
      <c r="B441" s="64" t="s">
        <v>504</v>
      </c>
      <c r="C441" s="71" t="s">
        <v>505</v>
      </c>
      <c r="D441" s="70" t="s">
        <v>37</v>
      </c>
      <c r="E441" s="55">
        <f>VLOOKUP(D441,สรุปที่เข้าร่วม!H:I,2,0)</f>
        <v>3</v>
      </c>
      <c r="F441" s="70" t="s">
        <v>1722</v>
      </c>
      <c r="G441" s="89"/>
      <c r="H441" s="72">
        <v>894976493</v>
      </c>
      <c r="I441" s="89"/>
      <c r="J441" s="13" t="s">
        <v>29</v>
      </c>
      <c r="K441" s="12">
        <f>VLOOKUP(J441,สรุปที่เข้าร่วม!B:D,3,0)</f>
        <v>6</v>
      </c>
      <c r="L441" s="13" t="s">
        <v>21</v>
      </c>
      <c r="M441" s="23">
        <f>VLOOKUP(F441,school!F:G,2,0)</f>
        <v>62</v>
      </c>
    </row>
    <row r="442" spans="1:13" s="45" customFormat="1" ht="39.950000000000003" customHeight="1" x14ac:dyDescent="0.6">
      <c r="A442" s="68">
        <f t="shared" si="8"/>
        <v>431</v>
      </c>
      <c r="B442" s="64" t="s">
        <v>507</v>
      </c>
      <c r="C442" s="71" t="s">
        <v>35</v>
      </c>
      <c r="D442" s="70" t="s">
        <v>37</v>
      </c>
      <c r="E442" s="55">
        <f>VLOOKUP(D442,สรุปที่เข้าร่วม!H:I,2,0)</f>
        <v>3</v>
      </c>
      <c r="F442" s="70" t="s">
        <v>1722</v>
      </c>
      <c r="G442" s="89"/>
      <c r="H442" s="72">
        <v>891231805</v>
      </c>
      <c r="I442" s="89"/>
      <c r="J442" s="13" t="s">
        <v>29</v>
      </c>
      <c r="K442" s="12">
        <f>VLOOKUP(J442,สรุปที่เข้าร่วม!B:D,3,0)</f>
        <v>6</v>
      </c>
      <c r="L442" s="13" t="s">
        <v>21</v>
      </c>
      <c r="M442" s="23">
        <f>VLOOKUP(F442,school!F:G,2,0)</f>
        <v>62</v>
      </c>
    </row>
    <row r="443" spans="1:13" s="45" customFormat="1" ht="39.950000000000003" customHeight="1" x14ac:dyDescent="0.6">
      <c r="A443" s="68">
        <f t="shared" si="8"/>
        <v>432</v>
      </c>
      <c r="B443" s="64" t="s">
        <v>511</v>
      </c>
      <c r="C443" s="71" t="s">
        <v>35</v>
      </c>
      <c r="D443" s="70" t="s">
        <v>37</v>
      </c>
      <c r="E443" s="55">
        <f>VLOOKUP(D443,สรุปที่เข้าร่วม!H:I,2,0)</f>
        <v>3</v>
      </c>
      <c r="F443" s="70" t="s">
        <v>1722</v>
      </c>
      <c r="G443" s="89"/>
      <c r="H443" s="72">
        <v>898319489</v>
      </c>
      <c r="I443" s="89"/>
      <c r="J443" s="13" t="s">
        <v>29</v>
      </c>
      <c r="K443" s="12">
        <f>VLOOKUP(J443,สรุปที่เข้าร่วม!B:D,3,0)</f>
        <v>6</v>
      </c>
      <c r="L443" s="13" t="s">
        <v>21</v>
      </c>
      <c r="M443" s="23">
        <f>VLOOKUP(F443,school!F:G,2,0)</f>
        <v>62</v>
      </c>
    </row>
    <row r="444" spans="1:13" s="45" customFormat="1" ht="39.950000000000003" customHeight="1" x14ac:dyDescent="0.6">
      <c r="A444" s="68">
        <f t="shared" si="8"/>
        <v>433</v>
      </c>
      <c r="B444" s="64" t="s">
        <v>513</v>
      </c>
      <c r="C444" s="71" t="s">
        <v>35</v>
      </c>
      <c r="D444" s="70" t="s">
        <v>37</v>
      </c>
      <c r="E444" s="55">
        <f>VLOOKUP(D444,สรุปที่เข้าร่วม!H:I,2,0)</f>
        <v>3</v>
      </c>
      <c r="F444" s="70" t="s">
        <v>1722</v>
      </c>
      <c r="G444" s="89"/>
      <c r="H444" s="72">
        <v>824248680</v>
      </c>
      <c r="I444" s="89"/>
      <c r="J444" s="13" t="s">
        <v>29</v>
      </c>
      <c r="K444" s="12">
        <f>VLOOKUP(J444,สรุปที่เข้าร่วม!B:D,3,0)</f>
        <v>6</v>
      </c>
      <c r="L444" s="13" t="s">
        <v>21</v>
      </c>
      <c r="M444" s="23">
        <f>VLOOKUP(F444,school!F:G,2,0)</f>
        <v>62</v>
      </c>
    </row>
    <row r="445" spans="1:13" s="45" customFormat="1" ht="39.950000000000003" customHeight="1" x14ac:dyDescent="0.6">
      <c r="A445" s="68">
        <f t="shared" si="8"/>
        <v>434</v>
      </c>
      <c r="B445" s="64" t="s">
        <v>602</v>
      </c>
      <c r="C445" s="69"/>
      <c r="D445" s="70" t="s">
        <v>37</v>
      </c>
      <c r="E445" s="55">
        <f>VLOOKUP(D445,สรุปที่เข้าร่วม!H:I,2,0)</f>
        <v>3</v>
      </c>
      <c r="F445" s="70" t="s">
        <v>1725</v>
      </c>
      <c r="G445" s="89"/>
      <c r="H445" s="73" t="s">
        <v>603</v>
      </c>
      <c r="I445" s="89"/>
      <c r="J445" s="13" t="s">
        <v>29</v>
      </c>
      <c r="K445" s="12">
        <f>VLOOKUP(J445,สรุปที่เข้าร่วม!B:D,3,0)</f>
        <v>6</v>
      </c>
      <c r="L445" s="13" t="s">
        <v>21</v>
      </c>
      <c r="M445" s="23">
        <f>VLOOKUP(F445,school!F:G,2,0)</f>
        <v>63</v>
      </c>
    </row>
    <row r="446" spans="1:13" s="45" customFormat="1" ht="39.950000000000003" customHeight="1" x14ac:dyDescent="0.6">
      <c r="A446" s="68">
        <f t="shared" si="8"/>
        <v>435</v>
      </c>
      <c r="B446" s="64" t="s">
        <v>1793</v>
      </c>
      <c r="C446" s="69"/>
      <c r="D446" s="70" t="s">
        <v>37</v>
      </c>
      <c r="E446" s="55">
        <f>VLOOKUP(D446,สรุปที่เข้าร่วม!H:I,2,0)</f>
        <v>3</v>
      </c>
      <c r="F446" s="70" t="s">
        <v>1725</v>
      </c>
      <c r="G446" s="89"/>
      <c r="H446" s="73" t="s">
        <v>663</v>
      </c>
      <c r="I446" s="89"/>
      <c r="J446" s="13" t="s">
        <v>29</v>
      </c>
      <c r="K446" s="12">
        <f>VLOOKUP(J446,สรุปที่เข้าร่วม!B:D,3,0)</f>
        <v>6</v>
      </c>
      <c r="L446" s="13" t="s">
        <v>21</v>
      </c>
      <c r="M446" s="23">
        <f>VLOOKUP(F446,school!F:G,2,0)</f>
        <v>63</v>
      </c>
    </row>
    <row r="447" spans="1:13" s="45" customFormat="1" ht="39.950000000000003" customHeight="1" x14ac:dyDescent="0.6">
      <c r="A447" s="68">
        <f t="shared" si="8"/>
        <v>436</v>
      </c>
      <c r="B447" s="64" t="s">
        <v>703</v>
      </c>
      <c r="C447" s="69"/>
      <c r="D447" s="70" t="s">
        <v>37</v>
      </c>
      <c r="E447" s="55">
        <f>VLOOKUP(D447,สรุปที่เข้าร่วม!H:I,2,0)</f>
        <v>3</v>
      </c>
      <c r="F447" s="70" t="s">
        <v>1725</v>
      </c>
      <c r="G447" s="89"/>
      <c r="H447" s="73" t="s">
        <v>704</v>
      </c>
      <c r="I447" s="89"/>
      <c r="J447" s="13" t="s">
        <v>29</v>
      </c>
      <c r="K447" s="12">
        <f>VLOOKUP(J447,สรุปที่เข้าร่วม!B:D,3,0)</f>
        <v>6</v>
      </c>
      <c r="L447" s="13" t="s">
        <v>21</v>
      </c>
      <c r="M447" s="23">
        <f>VLOOKUP(F447,school!F:G,2,0)</f>
        <v>63</v>
      </c>
    </row>
    <row r="448" spans="1:13" s="45" customFormat="1" ht="39.950000000000003" customHeight="1" x14ac:dyDescent="0.6">
      <c r="A448" s="68">
        <f t="shared" si="8"/>
        <v>437</v>
      </c>
      <c r="B448" s="64" t="s">
        <v>728</v>
      </c>
      <c r="C448" s="69"/>
      <c r="D448" s="70" t="s">
        <v>37</v>
      </c>
      <c r="E448" s="55">
        <f>VLOOKUP(D448,สรุปที่เข้าร่วม!H:I,2,0)</f>
        <v>3</v>
      </c>
      <c r="F448" s="70" t="s">
        <v>1725</v>
      </c>
      <c r="G448" s="89"/>
      <c r="H448" s="73" t="s">
        <v>729</v>
      </c>
      <c r="I448" s="89"/>
      <c r="J448" s="13" t="s">
        <v>29</v>
      </c>
      <c r="K448" s="12">
        <f>VLOOKUP(J448,สรุปที่เข้าร่วม!B:D,3,0)</f>
        <v>6</v>
      </c>
      <c r="L448" s="13" t="s">
        <v>21</v>
      </c>
      <c r="M448" s="23">
        <f>VLOOKUP(F448,school!F:G,2,0)</f>
        <v>63</v>
      </c>
    </row>
    <row r="449" spans="1:13" s="45" customFormat="1" ht="39.950000000000003" customHeight="1" x14ac:dyDescent="0.6">
      <c r="A449" s="68">
        <f t="shared" si="8"/>
        <v>438</v>
      </c>
      <c r="B449" s="64" t="s">
        <v>884</v>
      </c>
      <c r="C449" s="69"/>
      <c r="D449" s="70" t="s">
        <v>37</v>
      </c>
      <c r="E449" s="55">
        <f>VLOOKUP(D449,สรุปที่เข้าร่วม!H:I,2,0)</f>
        <v>3</v>
      </c>
      <c r="F449" s="70" t="s">
        <v>1728</v>
      </c>
      <c r="G449" s="89"/>
      <c r="H449" s="73" t="s">
        <v>885</v>
      </c>
      <c r="I449" s="89"/>
      <c r="J449" s="13" t="s">
        <v>29</v>
      </c>
      <c r="K449" s="12">
        <f>VLOOKUP(J449,สรุปที่เข้าร่วม!B:D,3,0)</f>
        <v>6</v>
      </c>
      <c r="L449" s="13" t="s">
        <v>21</v>
      </c>
      <c r="M449" s="23">
        <f>VLOOKUP(F449,school!F:G,2,0)</f>
        <v>64</v>
      </c>
    </row>
    <row r="450" spans="1:13" s="45" customFormat="1" ht="39.950000000000003" customHeight="1" x14ac:dyDescent="0.6">
      <c r="A450" s="68">
        <f t="shared" si="8"/>
        <v>439</v>
      </c>
      <c r="B450" s="64" t="s">
        <v>903</v>
      </c>
      <c r="C450" s="69"/>
      <c r="D450" s="70" t="s">
        <v>37</v>
      </c>
      <c r="E450" s="55">
        <f>VLOOKUP(D450,สรุปที่เข้าร่วม!H:I,2,0)</f>
        <v>3</v>
      </c>
      <c r="F450" s="70" t="s">
        <v>1728</v>
      </c>
      <c r="G450" s="89"/>
      <c r="H450" s="73" t="s">
        <v>904</v>
      </c>
      <c r="I450" s="89"/>
      <c r="J450" s="13" t="s">
        <v>29</v>
      </c>
      <c r="K450" s="12">
        <f>VLOOKUP(J450,สรุปที่เข้าร่วม!B:D,3,0)</f>
        <v>6</v>
      </c>
      <c r="L450" s="13" t="s">
        <v>21</v>
      </c>
      <c r="M450" s="23">
        <f>VLOOKUP(F450,school!F:G,2,0)</f>
        <v>64</v>
      </c>
    </row>
    <row r="451" spans="1:13" s="45" customFormat="1" ht="39.950000000000003" customHeight="1" x14ac:dyDescent="0.6">
      <c r="A451" s="68">
        <f t="shared" si="8"/>
        <v>440</v>
      </c>
      <c r="B451" s="64" t="s">
        <v>913</v>
      </c>
      <c r="C451" s="69"/>
      <c r="D451" s="70" t="s">
        <v>37</v>
      </c>
      <c r="E451" s="55">
        <f>VLOOKUP(D451,สรุปที่เข้าร่วม!H:I,2,0)</f>
        <v>3</v>
      </c>
      <c r="F451" s="70" t="s">
        <v>1728</v>
      </c>
      <c r="G451" s="89"/>
      <c r="H451" s="73" t="s">
        <v>914</v>
      </c>
      <c r="I451" s="89"/>
      <c r="J451" s="13" t="s">
        <v>29</v>
      </c>
      <c r="K451" s="12">
        <f>VLOOKUP(J451,สรุปที่เข้าร่วม!B:D,3,0)</f>
        <v>6</v>
      </c>
      <c r="L451" s="13" t="s">
        <v>21</v>
      </c>
      <c r="M451" s="23">
        <f>VLOOKUP(F451,school!F:G,2,0)</f>
        <v>64</v>
      </c>
    </row>
    <row r="452" spans="1:13" s="45" customFormat="1" ht="39.950000000000003" customHeight="1" x14ac:dyDescent="0.6">
      <c r="A452" s="68">
        <f t="shared" si="8"/>
        <v>441</v>
      </c>
      <c r="B452" s="64" t="s">
        <v>1026</v>
      </c>
      <c r="C452" s="71"/>
      <c r="D452" s="70" t="s">
        <v>37</v>
      </c>
      <c r="E452" s="55">
        <f>VLOOKUP(D452,สรุปที่เข้าร่วม!H:I,2,0)</f>
        <v>3</v>
      </c>
      <c r="F452" s="70" t="s">
        <v>1728</v>
      </c>
      <c r="G452" s="89"/>
      <c r="H452" s="73" t="s">
        <v>1027</v>
      </c>
      <c r="I452" s="89"/>
      <c r="J452" s="13" t="s">
        <v>29</v>
      </c>
      <c r="K452" s="12">
        <f>VLOOKUP(J452,สรุปที่เข้าร่วม!B:D,3,0)</f>
        <v>6</v>
      </c>
      <c r="L452" s="13" t="s">
        <v>21</v>
      </c>
      <c r="M452" s="23">
        <f>VLOOKUP(F452,school!F:G,2,0)</f>
        <v>64</v>
      </c>
    </row>
    <row r="453" spans="1:13" s="45" customFormat="1" ht="39.950000000000003" customHeight="1" x14ac:dyDescent="0.2">
      <c r="A453" s="68">
        <f t="shared" si="8"/>
        <v>442</v>
      </c>
      <c r="B453" s="64" t="s">
        <v>1842</v>
      </c>
      <c r="C453" s="63"/>
      <c r="D453" s="70" t="s">
        <v>37</v>
      </c>
      <c r="E453" s="89"/>
      <c r="F453" s="90" t="s">
        <v>1736</v>
      </c>
      <c r="G453" s="89"/>
      <c r="H453" s="73" t="s">
        <v>1844</v>
      </c>
      <c r="I453" s="89"/>
      <c r="J453" s="43" t="s">
        <v>29</v>
      </c>
      <c r="K453" s="44">
        <f>VLOOKUP(J453,สรุปที่เข้าร่วม!B:D,3,0)</f>
        <v>6</v>
      </c>
      <c r="L453" s="43" t="s">
        <v>21</v>
      </c>
      <c r="M453" s="91">
        <f>VLOOKUP(F453,school!F:G,2,0)</f>
        <v>67</v>
      </c>
    </row>
    <row r="454" spans="1:13" s="45" customFormat="1" ht="39.950000000000003" customHeight="1" x14ac:dyDescent="0.2">
      <c r="A454" s="68">
        <f t="shared" si="8"/>
        <v>443</v>
      </c>
      <c r="B454" s="64" t="s">
        <v>1843</v>
      </c>
      <c r="C454" s="63"/>
      <c r="D454" s="70" t="s">
        <v>37</v>
      </c>
      <c r="E454" s="89"/>
      <c r="F454" s="90" t="s">
        <v>1736</v>
      </c>
      <c r="G454" s="89"/>
      <c r="H454" s="73" t="s">
        <v>1845</v>
      </c>
      <c r="I454" s="89"/>
      <c r="J454" s="43" t="s">
        <v>29</v>
      </c>
      <c r="K454" s="44">
        <f>VLOOKUP(J454,สรุปที่เข้าร่วม!B:D,3,0)</f>
        <v>6</v>
      </c>
      <c r="L454" s="43" t="s">
        <v>21</v>
      </c>
      <c r="M454" s="91">
        <f>VLOOKUP(F454,school!F:G,2,0)</f>
        <v>67</v>
      </c>
    </row>
    <row r="455" spans="1:13" s="101" customFormat="1" ht="30" x14ac:dyDescent="0.65">
      <c r="A455" s="95"/>
      <c r="B455" s="104" t="s">
        <v>20</v>
      </c>
      <c r="C455" s="66"/>
      <c r="D455" s="96"/>
      <c r="E455" s="55"/>
      <c r="F455" s="106" t="s">
        <v>1811</v>
      </c>
      <c r="G455" s="107">
        <f>COUNTIF(J:J,B455)</f>
        <v>32</v>
      </c>
      <c r="H455" s="108" t="s">
        <v>1862</v>
      </c>
      <c r="I455" s="97"/>
      <c r="J455" s="98"/>
      <c r="K455" s="99"/>
      <c r="L455" s="98"/>
      <c r="M455" s="100"/>
    </row>
    <row r="456" spans="1:13" s="45" customFormat="1" ht="39.950000000000003" customHeight="1" x14ac:dyDescent="0.6">
      <c r="A456" s="68">
        <f>A454+1</f>
        <v>444</v>
      </c>
      <c r="B456" s="64" t="s">
        <v>591</v>
      </c>
      <c r="C456" s="69"/>
      <c r="D456" s="70" t="s">
        <v>13</v>
      </c>
      <c r="E456" s="55">
        <f>VLOOKUP(D456,สรุปที่เข้าร่วม!H:I,2,0)</f>
        <v>1</v>
      </c>
      <c r="F456" s="70" t="s">
        <v>1554</v>
      </c>
      <c r="G456" s="89"/>
      <c r="H456" s="73" t="s">
        <v>592</v>
      </c>
      <c r="I456" s="89"/>
      <c r="J456" s="13" t="s">
        <v>20</v>
      </c>
      <c r="K456" s="12">
        <f>VLOOKUP(J456,สรุปที่เข้าร่วม!B:D,3,0)</f>
        <v>7</v>
      </c>
      <c r="L456" s="13" t="s">
        <v>21</v>
      </c>
      <c r="M456" s="23">
        <f>VLOOKUP(F456,school!F:G,2,0)</f>
        <v>4</v>
      </c>
    </row>
    <row r="457" spans="1:13" s="45" customFormat="1" ht="39.950000000000003" customHeight="1" x14ac:dyDescent="0.6">
      <c r="A457" s="68">
        <f>A456+1</f>
        <v>445</v>
      </c>
      <c r="B457" s="64" t="s">
        <v>207</v>
      </c>
      <c r="C457" s="71" t="s">
        <v>35</v>
      </c>
      <c r="D457" s="70" t="s">
        <v>13</v>
      </c>
      <c r="E457" s="55">
        <f>VLOOKUP(D457,สรุปที่เข้าร่วม!H:I,2,0)</f>
        <v>1</v>
      </c>
      <c r="F457" s="70" t="s">
        <v>1603</v>
      </c>
      <c r="G457" s="89"/>
      <c r="H457" s="73" t="s">
        <v>208</v>
      </c>
      <c r="I457" s="89"/>
      <c r="J457" s="13" t="s">
        <v>20</v>
      </c>
      <c r="K457" s="12">
        <f>VLOOKUP(J457,สรุปที่เข้าร่วม!B:D,3,0)</f>
        <v>7</v>
      </c>
      <c r="L457" s="13" t="s">
        <v>21</v>
      </c>
      <c r="M457" s="23">
        <f>VLOOKUP(F457,school!F:G,2,0)</f>
        <v>21</v>
      </c>
    </row>
    <row r="458" spans="1:13" s="45" customFormat="1" ht="39.950000000000003" customHeight="1" x14ac:dyDescent="0.6">
      <c r="A458" s="68">
        <f t="shared" ref="A458:A487" si="9">A457+1</f>
        <v>446</v>
      </c>
      <c r="B458" s="64" t="s">
        <v>49</v>
      </c>
      <c r="C458" s="69"/>
      <c r="D458" s="70" t="s">
        <v>13</v>
      </c>
      <c r="E458" s="55">
        <f>VLOOKUP(D458,สรุปที่เข้าร่วม!H:I,2,0)</f>
        <v>1</v>
      </c>
      <c r="F458" s="70" t="s">
        <v>1645</v>
      </c>
      <c r="G458" s="89"/>
      <c r="H458" s="73" t="s">
        <v>50</v>
      </c>
      <c r="I458" s="89"/>
      <c r="J458" s="13" t="s">
        <v>20</v>
      </c>
      <c r="K458" s="12">
        <f>VLOOKUP(J458,สรุปที่เข้าร่วม!B:D,3,0)</f>
        <v>7</v>
      </c>
      <c r="L458" s="13" t="s">
        <v>21</v>
      </c>
      <c r="M458" s="23">
        <f>VLOOKUP(F458,school!F:G,2,0)</f>
        <v>35</v>
      </c>
    </row>
    <row r="459" spans="1:13" s="45" customFormat="1" ht="39.950000000000003" customHeight="1" x14ac:dyDescent="0.6">
      <c r="A459" s="68">
        <f t="shared" si="9"/>
        <v>447</v>
      </c>
      <c r="B459" s="64" t="s">
        <v>1223</v>
      </c>
      <c r="C459" s="69"/>
      <c r="D459" s="70" t="s">
        <v>13</v>
      </c>
      <c r="E459" s="55">
        <f>VLOOKUP(D459,สรุปที่เข้าร่วม!H:I,2,0)</f>
        <v>1</v>
      </c>
      <c r="F459" s="70" t="s">
        <v>1674</v>
      </c>
      <c r="G459" s="89"/>
      <c r="H459" s="73" t="s">
        <v>1224</v>
      </c>
      <c r="I459" s="89"/>
      <c r="J459" s="13" t="s">
        <v>20</v>
      </c>
      <c r="K459" s="12">
        <f>VLOOKUP(J459,สรุปที่เข้าร่วม!B:D,3,0)</f>
        <v>7</v>
      </c>
      <c r="L459" s="13" t="s">
        <v>21</v>
      </c>
      <c r="M459" s="23">
        <f>VLOOKUP(F459,school!F:G,2,0)</f>
        <v>45</v>
      </c>
    </row>
    <row r="460" spans="1:13" s="45" customFormat="1" ht="39.950000000000003" customHeight="1" x14ac:dyDescent="0.6">
      <c r="A460" s="68">
        <f t="shared" si="9"/>
        <v>448</v>
      </c>
      <c r="B460" s="64" t="s">
        <v>1244</v>
      </c>
      <c r="C460" s="69"/>
      <c r="D460" s="70" t="s">
        <v>13</v>
      </c>
      <c r="E460" s="55">
        <f>VLOOKUP(D460,สรุปที่เข้าร่วม!H:I,2,0)</f>
        <v>1</v>
      </c>
      <c r="F460" s="70" t="s">
        <v>1677</v>
      </c>
      <c r="G460" s="89"/>
      <c r="H460" s="73" t="s">
        <v>1245</v>
      </c>
      <c r="I460" s="89"/>
      <c r="J460" s="13" t="s">
        <v>20</v>
      </c>
      <c r="K460" s="12">
        <f>VLOOKUP(J460,สรุปที่เข้าร่วม!B:D,3,0)</f>
        <v>7</v>
      </c>
      <c r="L460" s="13" t="s">
        <v>21</v>
      </c>
      <c r="M460" s="23">
        <f>VLOOKUP(F460,school!F:G,2,0)</f>
        <v>46</v>
      </c>
    </row>
    <row r="461" spans="1:13" s="45" customFormat="1" ht="39.950000000000003" customHeight="1" x14ac:dyDescent="0.6">
      <c r="A461" s="68">
        <f t="shared" si="9"/>
        <v>449</v>
      </c>
      <c r="B461" s="64" t="s">
        <v>321</v>
      </c>
      <c r="C461" s="69"/>
      <c r="D461" s="70" t="s">
        <v>13</v>
      </c>
      <c r="E461" s="55">
        <f>VLOOKUP(D461,สรุปที่เข้าร่วม!H:I,2,0)</f>
        <v>1</v>
      </c>
      <c r="F461" s="70" t="s">
        <v>1688</v>
      </c>
      <c r="G461" s="89"/>
      <c r="H461" s="72">
        <v>999514316</v>
      </c>
      <c r="I461" s="89"/>
      <c r="J461" s="13" t="s">
        <v>20</v>
      </c>
      <c r="K461" s="12">
        <f>VLOOKUP(J461,สรุปที่เข้าร่วม!B:D,3,0)</f>
        <v>7</v>
      </c>
      <c r="L461" s="13" t="s">
        <v>21</v>
      </c>
      <c r="M461" s="23">
        <f>VLOOKUP(F461,school!F:G,2,0)</f>
        <v>50</v>
      </c>
    </row>
    <row r="462" spans="1:13" s="45" customFormat="1" ht="39.950000000000003" customHeight="1" x14ac:dyDescent="0.6">
      <c r="A462" s="68">
        <f t="shared" si="9"/>
        <v>450</v>
      </c>
      <c r="B462" s="64" t="s">
        <v>1764</v>
      </c>
      <c r="C462" s="69"/>
      <c r="D462" s="70" t="s">
        <v>13</v>
      </c>
      <c r="E462" s="55">
        <f>VLOOKUP(D462,สรุปที่เข้าร่วม!H:I,2,0)</f>
        <v>1</v>
      </c>
      <c r="F462" s="70" t="s">
        <v>1696</v>
      </c>
      <c r="G462" s="89"/>
      <c r="H462" s="73" t="s">
        <v>477</v>
      </c>
      <c r="I462" s="89"/>
      <c r="J462" s="13" t="s">
        <v>20</v>
      </c>
      <c r="K462" s="12">
        <f>VLOOKUP(J462,สรุปที่เข้าร่วม!B:D,3,0)</f>
        <v>7</v>
      </c>
      <c r="L462" s="13" t="s">
        <v>21</v>
      </c>
      <c r="M462" s="23">
        <f>VLOOKUP(F462,school!F:G,2,0)</f>
        <v>53</v>
      </c>
    </row>
    <row r="463" spans="1:13" s="45" customFormat="1" ht="39.950000000000003" customHeight="1" x14ac:dyDescent="0.6">
      <c r="A463" s="68">
        <f t="shared" si="9"/>
        <v>451</v>
      </c>
      <c r="B463" s="64" t="s">
        <v>1217</v>
      </c>
      <c r="C463" s="71" t="s">
        <v>35</v>
      </c>
      <c r="D463" s="70" t="s">
        <v>13</v>
      </c>
      <c r="E463" s="55">
        <f>VLOOKUP(D463,สรุปที่เข้าร่วม!H:I,2,0)</f>
        <v>1</v>
      </c>
      <c r="F463" s="70" t="s">
        <v>1860</v>
      </c>
      <c r="G463" s="89"/>
      <c r="H463" s="73" t="s">
        <v>1218</v>
      </c>
      <c r="I463" s="89"/>
      <c r="J463" s="13" t="s">
        <v>20</v>
      </c>
      <c r="K463" s="12">
        <f>VLOOKUP(J463,สรุปที่เข้าร่วม!B:D,3,0)</f>
        <v>7</v>
      </c>
      <c r="L463" s="13" t="s">
        <v>21</v>
      </c>
      <c r="M463" s="23">
        <v>0</v>
      </c>
    </row>
    <row r="464" spans="1:13" s="45" customFormat="1" ht="39.950000000000003" customHeight="1" x14ac:dyDescent="0.6">
      <c r="A464" s="68">
        <f t="shared" si="9"/>
        <v>452</v>
      </c>
      <c r="B464" s="64" t="s">
        <v>404</v>
      </c>
      <c r="C464" s="69"/>
      <c r="D464" s="70" t="s">
        <v>24</v>
      </c>
      <c r="E464" s="55">
        <f>VLOOKUP(D464,สรุปที่เข้าร่วม!H:I,2,0)</f>
        <v>2</v>
      </c>
      <c r="F464" s="70" t="s">
        <v>1548</v>
      </c>
      <c r="G464" s="89"/>
      <c r="H464" s="73" t="s">
        <v>405</v>
      </c>
      <c r="I464" s="89"/>
      <c r="J464" s="13" t="s">
        <v>20</v>
      </c>
      <c r="K464" s="12">
        <f>VLOOKUP(J464,สรุปที่เข้าร่วม!B:D,3,0)</f>
        <v>7</v>
      </c>
      <c r="L464" s="13" t="s">
        <v>21</v>
      </c>
      <c r="M464" s="23">
        <f>VLOOKUP(F464,school!F:G,2,0)</f>
        <v>2</v>
      </c>
    </row>
    <row r="465" spans="1:13" s="45" customFormat="1" ht="39.950000000000003" customHeight="1" x14ac:dyDescent="0.6">
      <c r="A465" s="68">
        <f t="shared" si="9"/>
        <v>453</v>
      </c>
      <c r="B465" s="64" t="s">
        <v>707</v>
      </c>
      <c r="C465" s="69"/>
      <c r="D465" s="70" t="s">
        <v>24</v>
      </c>
      <c r="E465" s="55">
        <f>VLOOKUP(D465,สรุปที่เข้าร่วม!H:I,2,0)</f>
        <v>2</v>
      </c>
      <c r="F465" s="70" t="s">
        <v>1554</v>
      </c>
      <c r="G465" s="89"/>
      <c r="H465" s="72">
        <v>929532961</v>
      </c>
      <c r="I465" s="89"/>
      <c r="J465" s="13" t="s">
        <v>20</v>
      </c>
      <c r="K465" s="12">
        <f>VLOOKUP(J465,สรุปที่เข้าร่วม!B:D,3,0)</f>
        <v>7</v>
      </c>
      <c r="L465" s="13" t="s">
        <v>21</v>
      </c>
      <c r="M465" s="23">
        <f>VLOOKUP(F465,school!F:G,2,0)</f>
        <v>4</v>
      </c>
    </row>
    <row r="466" spans="1:13" s="45" customFormat="1" ht="39.950000000000003" customHeight="1" x14ac:dyDescent="0.6">
      <c r="A466" s="68">
        <f t="shared" si="9"/>
        <v>454</v>
      </c>
      <c r="B466" s="64" t="s">
        <v>710</v>
      </c>
      <c r="C466" s="69"/>
      <c r="D466" s="70" t="s">
        <v>24</v>
      </c>
      <c r="E466" s="55">
        <f>VLOOKUP(D466,สรุปที่เข้าร่วม!H:I,2,0)</f>
        <v>2</v>
      </c>
      <c r="F466" s="70" t="s">
        <v>1554</v>
      </c>
      <c r="G466" s="89"/>
      <c r="H466" s="73" t="s">
        <v>711</v>
      </c>
      <c r="I466" s="89"/>
      <c r="J466" s="13" t="s">
        <v>20</v>
      </c>
      <c r="K466" s="12">
        <f>VLOOKUP(J466,สรุปที่เข้าร่วม!B:D,3,0)</f>
        <v>7</v>
      </c>
      <c r="L466" s="13" t="s">
        <v>21</v>
      </c>
      <c r="M466" s="23">
        <f>VLOOKUP(F466,school!F:G,2,0)</f>
        <v>4</v>
      </c>
    </row>
    <row r="467" spans="1:13" s="45" customFormat="1" ht="39.950000000000003" customHeight="1" x14ac:dyDescent="0.6">
      <c r="A467" s="68">
        <f t="shared" si="9"/>
        <v>455</v>
      </c>
      <c r="B467" s="64" t="s">
        <v>1206</v>
      </c>
      <c r="C467" s="71" t="s">
        <v>1207</v>
      </c>
      <c r="D467" s="70" t="s">
        <v>24</v>
      </c>
      <c r="E467" s="55">
        <f>VLOOKUP(D467,สรุปที่เข้าร่วม!H:I,2,0)</f>
        <v>2</v>
      </c>
      <c r="F467" s="70" t="s">
        <v>1666</v>
      </c>
      <c r="G467" s="89"/>
      <c r="H467" s="73" t="s">
        <v>1208</v>
      </c>
      <c r="I467" s="89"/>
      <c r="J467" s="13" t="s">
        <v>20</v>
      </c>
      <c r="K467" s="12">
        <f>VLOOKUP(J467,สรุปที่เข้าร่วม!B:D,3,0)</f>
        <v>7</v>
      </c>
      <c r="L467" s="13" t="s">
        <v>21</v>
      </c>
      <c r="M467" s="23">
        <f>VLOOKUP(F467,school!F:G,2,0)</f>
        <v>42</v>
      </c>
    </row>
    <row r="468" spans="1:13" s="45" customFormat="1" ht="39.950000000000003" customHeight="1" x14ac:dyDescent="0.6">
      <c r="A468" s="68">
        <f t="shared" si="9"/>
        <v>456</v>
      </c>
      <c r="B468" s="64" t="s">
        <v>341</v>
      </c>
      <c r="C468" s="71" t="s">
        <v>341</v>
      </c>
      <c r="D468" s="70" t="s">
        <v>24</v>
      </c>
      <c r="E468" s="55">
        <f>VLOOKUP(D468,สรุปที่เข้าร่วม!H:I,2,0)</f>
        <v>2</v>
      </c>
      <c r="F468" s="70" t="s">
        <v>1690</v>
      </c>
      <c r="G468" s="89"/>
      <c r="H468" s="73" t="s">
        <v>342</v>
      </c>
      <c r="I468" s="89"/>
      <c r="J468" s="13" t="s">
        <v>20</v>
      </c>
      <c r="K468" s="12">
        <f>VLOOKUP(J468,สรุปที่เข้าร่วม!B:D,3,0)</f>
        <v>7</v>
      </c>
      <c r="L468" s="13" t="s">
        <v>21</v>
      </c>
      <c r="M468" s="23">
        <f>VLOOKUP(F468,school!F:G,2,0)</f>
        <v>51</v>
      </c>
    </row>
    <row r="469" spans="1:13" s="45" customFormat="1" ht="39.950000000000003" customHeight="1" x14ac:dyDescent="0.6">
      <c r="A469" s="68">
        <f t="shared" si="9"/>
        <v>457</v>
      </c>
      <c r="B469" s="64" t="s">
        <v>418</v>
      </c>
      <c r="C469" s="69"/>
      <c r="D469" s="70" t="s">
        <v>37</v>
      </c>
      <c r="E469" s="55">
        <f>VLOOKUP(D469,สรุปที่เข้าร่วม!H:I,2,0)</f>
        <v>3</v>
      </c>
      <c r="F469" s="70" t="s">
        <v>1548</v>
      </c>
      <c r="G469" s="89"/>
      <c r="H469" s="73" t="s">
        <v>419</v>
      </c>
      <c r="I469" s="89"/>
      <c r="J469" s="13" t="s">
        <v>20</v>
      </c>
      <c r="K469" s="12">
        <f>VLOOKUP(J469,สรุปที่เข้าร่วม!B:D,3,0)</f>
        <v>7</v>
      </c>
      <c r="L469" s="13" t="s">
        <v>21</v>
      </c>
      <c r="M469" s="23">
        <f>VLOOKUP(F469,school!F:G,2,0)</f>
        <v>2</v>
      </c>
    </row>
    <row r="470" spans="1:13" s="45" customFormat="1" ht="39.950000000000003" customHeight="1" x14ac:dyDescent="0.6">
      <c r="A470" s="68">
        <f t="shared" si="9"/>
        <v>458</v>
      </c>
      <c r="B470" s="64" t="s">
        <v>420</v>
      </c>
      <c r="C470" s="69"/>
      <c r="D470" s="70" t="s">
        <v>37</v>
      </c>
      <c r="E470" s="55">
        <f>VLOOKUP(D470,สรุปที่เข้าร่วม!H:I,2,0)</f>
        <v>3</v>
      </c>
      <c r="F470" s="70" t="s">
        <v>1548</v>
      </c>
      <c r="G470" s="89"/>
      <c r="H470" s="73" t="s">
        <v>421</v>
      </c>
      <c r="I470" s="89"/>
      <c r="J470" s="13" t="s">
        <v>20</v>
      </c>
      <c r="K470" s="12">
        <f>VLOOKUP(J470,สรุปที่เข้าร่วม!B:D,3,0)</f>
        <v>7</v>
      </c>
      <c r="L470" s="13" t="s">
        <v>21</v>
      </c>
      <c r="M470" s="23">
        <f>VLOOKUP(F470,school!F:G,2,0)</f>
        <v>2</v>
      </c>
    </row>
    <row r="471" spans="1:13" s="45" customFormat="1" ht="39.950000000000003" customHeight="1" x14ac:dyDescent="0.6">
      <c r="A471" s="68">
        <f t="shared" si="9"/>
        <v>459</v>
      </c>
      <c r="B471" s="64" t="s">
        <v>226</v>
      </c>
      <c r="C471" s="69"/>
      <c r="D471" s="70" t="s">
        <v>37</v>
      </c>
      <c r="E471" s="55">
        <f>VLOOKUP(D471,สรุปที่เข้าร่วม!H:I,2,0)</f>
        <v>3</v>
      </c>
      <c r="F471" s="70" t="s">
        <v>1557</v>
      </c>
      <c r="G471" s="89"/>
      <c r="H471" s="73" t="s">
        <v>227</v>
      </c>
      <c r="I471" s="89"/>
      <c r="J471" s="13" t="s">
        <v>20</v>
      </c>
      <c r="K471" s="12">
        <f>VLOOKUP(J471,สรุปที่เข้าร่วม!B:D,3,0)</f>
        <v>7</v>
      </c>
      <c r="L471" s="13" t="s">
        <v>21</v>
      </c>
      <c r="M471" s="23">
        <f>VLOOKUP(F471,school!F:G,2,0)</f>
        <v>5</v>
      </c>
    </row>
    <row r="472" spans="1:13" s="45" customFormat="1" ht="39.950000000000003" customHeight="1" x14ac:dyDescent="0.6">
      <c r="A472" s="68">
        <f t="shared" si="9"/>
        <v>460</v>
      </c>
      <c r="B472" s="64" t="s">
        <v>685</v>
      </c>
      <c r="C472" s="69"/>
      <c r="D472" s="70" t="s">
        <v>37</v>
      </c>
      <c r="E472" s="55">
        <f>VLOOKUP(D472,สรุปที่เข้าร่วม!H:I,2,0)</f>
        <v>3</v>
      </c>
      <c r="F472" s="70" t="s">
        <v>1559</v>
      </c>
      <c r="G472" s="89"/>
      <c r="H472" s="73" t="s">
        <v>686</v>
      </c>
      <c r="I472" s="89"/>
      <c r="J472" s="13" t="s">
        <v>20</v>
      </c>
      <c r="K472" s="12">
        <f>VLOOKUP(J472,สรุปที่เข้าร่วม!B:D,3,0)</f>
        <v>7</v>
      </c>
      <c r="L472" s="13" t="s">
        <v>21</v>
      </c>
      <c r="M472" s="23">
        <f>VLOOKUP(F472,school!F:G,2,0)</f>
        <v>6</v>
      </c>
    </row>
    <row r="473" spans="1:13" s="45" customFormat="1" ht="39.950000000000003" customHeight="1" x14ac:dyDescent="0.6">
      <c r="A473" s="68">
        <f t="shared" si="9"/>
        <v>461</v>
      </c>
      <c r="B473" s="64" t="s">
        <v>692</v>
      </c>
      <c r="C473" s="69"/>
      <c r="D473" s="70" t="s">
        <v>37</v>
      </c>
      <c r="E473" s="55">
        <f>VLOOKUP(D473,สรุปที่เข้าร่วม!H:I,2,0)</f>
        <v>3</v>
      </c>
      <c r="F473" s="70" t="s">
        <v>1559</v>
      </c>
      <c r="G473" s="89"/>
      <c r="H473" s="73" t="s">
        <v>693</v>
      </c>
      <c r="I473" s="89"/>
      <c r="J473" s="13" t="s">
        <v>20</v>
      </c>
      <c r="K473" s="12">
        <f>VLOOKUP(J473,สรุปที่เข้าร่วม!B:D,3,0)</f>
        <v>7</v>
      </c>
      <c r="L473" s="13" t="s">
        <v>21</v>
      </c>
      <c r="M473" s="23">
        <f>VLOOKUP(F473,school!F:G,2,0)</f>
        <v>6</v>
      </c>
    </row>
    <row r="474" spans="1:13" s="45" customFormat="1" ht="39.950000000000003" customHeight="1" x14ac:dyDescent="0.6">
      <c r="A474" s="68">
        <f t="shared" si="9"/>
        <v>462</v>
      </c>
      <c r="B474" s="64" t="s">
        <v>343</v>
      </c>
      <c r="C474" s="69"/>
      <c r="D474" s="70" t="s">
        <v>37</v>
      </c>
      <c r="E474" s="55">
        <f>VLOOKUP(D474,สรุปที่เข้าร่วม!H:I,2,0)</f>
        <v>3</v>
      </c>
      <c r="F474" s="70" t="s">
        <v>1594</v>
      </c>
      <c r="G474" s="89"/>
      <c r="H474" s="73" t="s">
        <v>344</v>
      </c>
      <c r="I474" s="89"/>
      <c r="J474" s="13" t="s">
        <v>20</v>
      </c>
      <c r="K474" s="12">
        <f>VLOOKUP(J474,สรุปที่เข้าร่วม!B:D,3,0)</f>
        <v>7</v>
      </c>
      <c r="L474" s="13" t="s">
        <v>21</v>
      </c>
      <c r="M474" s="23">
        <f>VLOOKUP(F474,school!F:G,2,0)</f>
        <v>18</v>
      </c>
    </row>
    <row r="475" spans="1:13" s="45" customFormat="1" ht="39.950000000000003" customHeight="1" x14ac:dyDescent="0.6">
      <c r="A475" s="68">
        <f t="shared" si="9"/>
        <v>463</v>
      </c>
      <c r="B475" s="64" t="s">
        <v>153</v>
      </c>
      <c r="C475" s="71" t="s">
        <v>35</v>
      </c>
      <c r="D475" s="70" t="s">
        <v>37</v>
      </c>
      <c r="E475" s="55">
        <f>VLOOKUP(D475,สรุปที่เข้าร่วม!H:I,2,0)</f>
        <v>3</v>
      </c>
      <c r="F475" s="70" t="s">
        <v>1603</v>
      </c>
      <c r="G475" s="89"/>
      <c r="H475" s="73" t="s">
        <v>154</v>
      </c>
      <c r="I475" s="89"/>
      <c r="J475" s="13" t="s">
        <v>20</v>
      </c>
      <c r="K475" s="12">
        <f>VLOOKUP(J475,สรุปที่เข้าร่วม!B:D,3,0)</f>
        <v>7</v>
      </c>
      <c r="L475" s="13" t="s">
        <v>21</v>
      </c>
      <c r="M475" s="23">
        <f>VLOOKUP(F475,school!F:G,2,0)</f>
        <v>21</v>
      </c>
    </row>
    <row r="476" spans="1:13" s="45" customFormat="1" ht="39.950000000000003" customHeight="1" x14ac:dyDescent="0.6">
      <c r="A476" s="68">
        <f t="shared" si="9"/>
        <v>464</v>
      </c>
      <c r="B476" s="64" t="s">
        <v>161</v>
      </c>
      <c r="C476" s="71" t="s">
        <v>162</v>
      </c>
      <c r="D476" s="70" t="s">
        <v>37</v>
      </c>
      <c r="E476" s="55">
        <f>VLOOKUP(D476,สรุปที่เข้าร่วม!H:I,2,0)</f>
        <v>3</v>
      </c>
      <c r="F476" s="70" t="s">
        <v>1630</v>
      </c>
      <c r="G476" s="89"/>
      <c r="H476" s="73" t="s">
        <v>163</v>
      </c>
      <c r="I476" s="89"/>
      <c r="J476" s="13" t="s">
        <v>20</v>
      </c>
      <c r="K476" s="12">
        <f>VLOOKUP(J476,สรุปที่เข้าร่วม!B:D,3,0)</f>
        <v>7</v>
      </c>
      <c r="L476" s="13" t="s">
        <v>21</v>
      </c>
      <c r="M476" s="23">
        <f>VLOOKUP(F476,school!F:G,2,0)</f>
        <v>30</v>
      </c>
    </row>
    <row r="477" spans="1:13" s="45" customFormat="1" ht="39.950000000000003" customHeight="1" x14ac:dyDescent="0.6">
      <c r="A477" s="68">
        <f t="shared" si="9"/>
        <v>465</v>
      </c>
      <c r="B477" s="64" t="s">
        <v>1114</v>
      </c>
      <c r="C477" s="69"/>
      <c r="D477" s="70" t="s">
        <v>37</v>
      </c>
      <c r="E477" s="55">
        <f>VLOOKUP(D477,สรุปที่เข้าร่วม!H:I,2,0)</f>
        <v>3</v>
      </c>
      <c r="F477" s="70" t="s">
        <v>1639</v>
      </c>
      <c r="G477" s="89"/>
      <c r="H477" s="73" t="s">
        <v>1115</v>
      </c>
      <c r="I477" s="89"/>
      <c r="J477" s="13" t="s">
        <v>20</v>
      </c>
      <c r="K477" s="12">
        <f>VLOOKUP(J477,สรุปที่เข้าร่วม!B:D,3,0)</f>
        <v>7</v>
      </c>
      <c r="L477" s="13" t="s">
        <v>21</v>
      </c>
      <c r="M477" s="23">
        <f>VLOOKUP(F477,school!F:G,2,0)</f>
        <v>33</v>
      </c>
    </row>
    <row r="478" spans="1:13" s="45" customFormat="1" ht="39.950000000000003" customHeight="1" x14ac:dyDescent="0.6">
      <c r="A478" s="68">
        <f t="shared" si="9"/>
        <v>466</v>
      </c>
      <c r="B478" s="64" t="s">
        <v>275</v>
      </c>
      <c r="C478" s="69"/>
      <c r="D478" s="70" t="s">
        <v>37</v>
      </c>
      <c r="E478" s="55">
        <f>VLOOKUP(D478,สรุปที่เข้าร่วม!H:I,2,0)</f>
        <v>3</v>
      </c>
      <c r="F478" s="70" t="s">
        <v>1666</v>
      </c>
      <c r="G478" s="89"/>
      <c r="H478" s="73" t="s">
        <v>276</v>
      </c>
      <c r="I478" s="89"/>
      <c r="J478" s="13" t="s">
        <v>20</v>
      </c>
      <c r="K478" s="12">
        <f>VLOOKUP(J478,สรุปที่เข้าร่วม!B:D,3,0)</f>
        <v>7</v>
      </c>
      <c r="L478" s="13" t="s">
        <v>21</v>
      </c>
      <c r="M478" s="23">
        <f>VLOOKUP(F478,school!F:G,2,0)</f>
        <v>42</v>
      </c>
    </row>
    <row r="479" spans="1:13" s="45" customFormat="1" ht="39.950000000000003" customHeight="1" x14ac:dyDescent="0.6">
      <c r="A479" s="68">
        <f t="shared" si="9"/>
        <v>467</v>
      </c>
      <c r="B479" s="64" t="s">
        <v>281</v>
      </c>
      <c r="C479" s="69"/>
      <c r="D479" s="70" t="s">
        <v>37</v>
      </c>
      <c r="E479" s="55">
        <f>VLOOKUP(D479,สรุปที่เข้าร่วม!H:I,2,0)</f>
        <v>3</v>
      </c>
      <c r="F479" s="70" t="s">
        <v>1666</v>
      </c>
      <c r="G479" s="89"/>
      <c r="H479" s="72">
        <v>878173417</v>
      </c>
      <c r="I479" s="89"/>
      <c r="J479" s="13" t="s">
        <v>20</v>
      </c>
      <c r="K479" s="12">
        <f>VLOOKUP(J479,สรุปที่เข้าร่วม!B:D,3,0)</f>
        <v>7</v>
      </c>
      <c r="L479" s="13" t="s">
        <v>21</v>
      </c>
      <c r="M479" s="23">
        <f>VLOOKUP(F479,school!F:G,2,0)</f>
        <v>42</v>
      </c>
    </row>
    <row r="480" spans="1:13" s="45" customFormat="1" ht="39.950000000000003" customHeight="1" x14ac:dyDescent="0.6">
      <c r="A480" s="68">
        <f t="shared" si="9"/>
        <v>468</v>
      </c>
      <c r="B480" s="64" t="s">
        <v>1765</v>
      </c>
      <c r="C480" s="69"/>
      <c r="D480" s="70" t="s">
        <v>37</v>
      </c>
      <c r="E480" s="55">
        <f>VLOOKUP(D480,สรุปที่เข้าร่วม!H:I,2,0)</f>
        <v>3</v>
      </c>
      <c r="F480" s="70" t="s">
        <v>1674</v>
      </c>
      <c r="G480" s="89"/>
      <c r="H480" s="73" t="s">
        <v>1329</v>
      </c>
      <c r="I480" s="89"/>
      <c r="J480" s="13" t="s">
        <v>20</v>
      </c>
      <c r="K480" s="12">
        <f>VLOOKUP(J480,สรุปที่เข้าร่วม!B:D,3,0)</f>
        <v>7</v>
      </c>
      <c r="L480" s="13" t="s">
        <v>21</v>
      </c>
      <c r="M480" s="23">
        <f>VLOOKUP(F480,school!F:G,2,0)</f>
        <v>45</v>
      </c>
    </row>
    <row r="481" spans="1:13" s="45" customFormat="1" ht="39.950000000000003" customHeight="1" x14ac:dyDescent="0.6">
      <c r="A481" s="68">
        <f t="shared" si="9"/>
        <v>469</v>
      </c>
      <c r="B481" s="64" t="s">
        <v>1412</v>
      </c>
      <c r="C481" s="71" t="s">
        <v>1413</v>
      </c>
      <c r="D481" s="70" t="s">
        <v>37</v>
      </c>
      <c r="E481" s="55">
        <f>VLOOKUP(D481,สรุปที่เข้าร่วม!H:I,2,0)</f>
        <v>3</v>
      </c>
      <c r="F481" s="70" t="s">
        <v>1674</v>
      </c>
      <c r="G481" s="89"/>
      <c r="H481" s="73" t="s">
        <v>1414</v>
      </c>
      <c r="I481" s="89"/>
      <c r="J481" s="13" t="s">
        <v>20</v>
      </c>
      <c r="K481" s="12">
        <f>VLOOKUP(J481,สรุปที่เข้าร่วม!B:D,3,0)</f>
        <v>7</v>
      </c>
      <c r="L481" s="13" t="s">
        <v>21</v>
      </c>
      <c r="M481" s="23">
        <f>VLOOKUP(F481,school!F:G,2,0)</f>
        <v>45</v>
      </c>
    </row>
    <row r="482" spans="1:13" s="45" customFormat="1" ht="39.950000000000003" customHeight="1" x14ac:dyDescent="0.6">
      <c r="A482" s="68">
        <f t="shared" si="9"/>
        <v>470</v>
      </c>
      <c r="B482" s="64" t="s">
        <v>744</v>
      </c>
      <c r="C482" s="69"/>
      <c r="D482" s="70" t="s">
        <v>37</v>
      </c>
      <c r="E482" s="55">
        <f>VLOOKUP(D482,สรุปที่เข้าร่วม!H:I,2,0)</f>
        <v>3</v>
      </c>
      <c r="F482" s="70" t="s">
        <v>1682</v>
      </c>
      <c r="G482" s="89"/>
      <c r="H482" s="73" t="s">
        <v>745</v>
      </c>
      <c r="I482" s="89"/>
      <c r="J482" s="13" t="s">
        <v>20</v>
      </c>
      <c r="K482" s="12">
        <f>VLOOKUP(J482,สรุปที่เข้าร่วม!B:D,3,0)</f>
        <v>7</v>
      </c>
      <c r="L482" s="13" t="s">
        <v>21</v>
      </c>
      <c r="M482" s="23">
        <f>VLOOKUP(F482,school!F:G,2,0)</f>
        <v>48</v>
      </c>
    </row>
    <row r="483" spans="1:13" s="45" customFormat="1" ht="39.950000000000003" customHeight="1" x14ac:dyDescent="0.6">
      <c r="A483" s="68">
        <f t="shared" si="9"/>
        <v>471</v>
      </c>
      <c r="B483" s="64" t="s">
        <v>472</v>
      </c>
      <c r="C483" s="69"/>
      <c r="D483" s="70" t="s">
        <v>37</v>
      </c>
      <c r="E483" s="55">
        <f>VLOOKUP(D483,สรุปที่เข้าร่วม!H:I,2,0)</f>
        <v>3</v>
      </c>
      <c r="F483" s="70" t="s">
        <v>1690</v>
      </c>
      <c r="G483" s="89"/>
      <c r="H483" s="73" t="s">
        <v>473</v>
      </c>
      <c r="I483" s="89"/>
      <c r="J483" s="13" t="s">
        <v>20</v>
      </c>
      <c r="K483" s="12">
        <f>VLOOKUP(J483,สรุปที่เข้าร่วม!B:D,3,0)</f>
        <v>7</v>
      </c>
      <c r="L483" s="13" t="s">
        <v>21</v>
      </c>
      <c r="M483" s="23">
        <f>VLOOKUP(F483,school!F:G,2,0)</f>
        <v>51</v>
      </c>
    </row>
    <row r="484" spans="1:13" s="45" customFormat="1" ht="39.950000000000003" customHeight="1" x14ac:dyDescent="0.6">
      <c r="A484" s="68">
        <f t="shared" si="9"/>
        <v>472</v>
      </c>
      <c r="B484" s="64" t="s">
        <v>1810</v>
      </c>
      <c r="C484" s="71" t="s">
        <v>348</v>
      </c>
      <c r="D484" s="70" t="s">
        <v>37</v>
      </c>
      <c r="E484" s="55">
        <f>VLOOKUP(D484,สรุปที่เข้าร่วม!H:I,2,0)</f>
        <v>3</v>
      </c>
      <c r="F484" s="70" t="s">
        <v>1705</v>
      </c>
      <c r="G484" s="89"/>
      <c r="H484" s="73" t="s">
        <v>349</v>
      </c>
      <c r="I484" s="89"/>
      <c r="J484" s="13" t="s">
        <v>20</v>
      </c>
      <c r="K484" s="12">
        <f>VLOOKUP(J484,สรุปที่เข้าร่วม!B:D,3,0)</f>
        <v>7</v>
      </c>
      <c r="L484" s="13" t="s">
        <v>21</v>
      </c>
      <c r="M484" s="23">
        <f>VLOOKUP(F484,school!F:G,2,0)</f>
        <v>56</v>
      </c>
    </row>
    <row r="485" spans="1:13" s="45" customFormat="1" ht="39.950000000000003" customHeight="1" x14ac:dyDescent="0.6">
      <c r="A485" s="68">
        <f t="shared" si="9"/>
        <v>473</v>
      </c>
      <c r="B485" s="64" t="s">
        <v>889</v>
      </c>
      <c r="C485" s="69"/>
      <c r="D485" s="70" t="s">
        <v>37</v>
      </c>
      <c r="E485" s="55">
        <f>VLOOKUP(D485,สรุปที่เข้าร่วม!H:I,2,0)</f>
        <v>3</v>
      </c>
      <c r="F485" s="70" t="s">
        <v>1717</v>
      </c>
      <c r="G485" s="89"/>
      <c r="H485" s="73" t="s">
        <v>890</v>
      </c>
      <c r="I485" s="89"/>
      <c r="J485" s="13" t="s">
        <v>20</v>
      </c>
      <c r="K485" s="12">
        <f>VLOOKUP(J485,สรุปที่เข้าร่วม!B:D,3,0)</f>
        <v>7</v>
      </c>
      <c r="L485" s="13" t="s">
        <v>21</v>
      </c>
      <c r="M485" s="23">
        <f>VLOOKUP(F485,school!F:G,2,0)</f>
        <v>60</v>
      </c>
    </row>
    <row r="486" spans="1:13" s="45" customFormat="1" ht="39.950000000000003" customHeight="1" x14ac:dyDescent="0.6">
      <c r="A486" s="68">
        <f t="shared" si="9"/>
        <v>474</v>
      </c>
      <c r="B486" s="64" t="s">
        <v>919</v>
      </c>
      <c r="C486" s="71" t="s">
        <v>920</v>
      </c>
      <c r="D486" s="70" t="s">
        <v>37</v>
      </c>
      <c r="E486" s="55">
        <f>VLOOKUP(D486,สรุปที่เข้าร่วม!H:I,2,0)</f>
        <v>3</v>
      </c>
      <c r="F486" s="70" t="s">
        <v>1728</v>
      </c>
      <c r="G486" s="89"/>
      <c r="H486" s="73" t="s">
        <v>921</v>
      </c>
      <c r="I486" s="89"/>
      <c r="J486" s="13" t="s">
        <v>20</v>
      </c>
      <c r="K486" s="12">
        <f>VLOOKUP(J486,สรุปที่เข้าร่วม!B:D,3,0)</f>
        <v>7</v>
      </c>
      <c r="L486" s="13" t="s">
        <v>21</v>
      </c>
      <c r="M486" s="23">
        <f>VLOOKUP(F486,school!F:G,2,0)</f>
        <v>64</v>
      </c>
    </row>
    <row r="487" spans="1:13" s="45" customFormat="1" ht="39.950000000000003" customHeight="1" x14ac:dyDescent="0.6">
      <c r="A487" s="68">
        <f t="shared" si="9"/>
        <v>475</v>
      </c>
      <c r="B487" s="64" t="s">
        <v>108</v>
      </c>
      <c r="C487" s="71" t="s">
        <v>35</v>
      </c>
      <c r="D487" s="70" t="s">
        <v>74</v>
      </c>
      <c r="E487" s="55">
        <f>VLOOKUP(D487,สรุปที่เข้าร่วม!H:I,2,0)</f>
        <v>4</v>
      </c>
      <c r="F487" s="70" t="s">
        <v>1582</v>
      </c>
      <c r="G487" s="89"/>
      <c r="H487" s="73" t="s">
        <v>109</v>
      </c>
      <c r="I487" s="89"/>
      <c r="J487" s="13" t="s">
        <v>20</v>
      </c>
      <c r="K487" s="12">
        <f>VLOOKUP(J487,สรุปที่เข้าร่วม!B:D,3,0)</f>
        <v>7</v>
      </c>
      <c r="L487" s="13" t="s">
        <v>21</v>
      </c>
      <c r="M487" s="23">
        <f>VLOOKUP(F487,school!F:G,2,0)</f>
        <v>14</v>
      </c>
    </row>
    <row r="488" spans="1:13" s="101" customFormat="1" ht="30" x14ac:dyDescent="0.65">
      <c r="A488" s="95"/>
      <c r="B488" s="104" t="s">
        <v>41</v>
      </c>
      <c r="C488" s="66"/>
      <c r="D488" s="96"/>
      <c r="E488" s="55"/>
      <c r="F488" s="106" t="s">
        <v>1811</v>
      </c>
      <c r="G488" s="107">
        <f>COUNTIF(J:J,B488)</f>
        <v>108</v>
      </c>
      <c r="H488" s="108" t="s">
        <v>1862</v>
      </c>
      <c r="I488" s="97"/>
      <c r="J488" s="98"/>
      <c r="K488" s="99"/>
      <c r="L488" s="98"/>
      <c r="M488" s="100"/>
    </row>
    <row r="489" spans="1:13" s="45" customFormat="1" ht="39.950000000000003" customHeight="1" x14ac:dyDescent="0.6">
      <c r="A489" s="68">
        <f>A487+1</f>
        <v>476</v>
      </c>
      <c r="B489" s="64" t="s">
        <v>1312</v>
      </c>
      <c r="C489" s="71" t="s">
        <v>35</v>
      </c>
      <c r="D489" s="70" t="s">
        <v>13</v>
      </c>
      <c r="E489" s="55">
        <f>VLOOKUP(D489,สรุปที่เข้าร่วม!H:I,2,0)</f>
        <v>1</v>
      </c>
      <c r="F489" s="70" t="s">
        <v>1657</v>
      </c>
      <c r="G489" s="89"/>
      <c r="H489" s="72">
        <v>817750436</v>
      </c>
      <c r="I489" s="89"/>
      <c r="J489" s="13" t="s">
        <v>41</v>
      </c>
      <c r="K489" s="12">
        <f>VLOOKUP(J489,สรุปที่เข้าร่วม!B:D,3,0)</f>
        <v>8</v>
      </c>
      <c r="L489" s="13" t="s">
        <v>21</v>
      </c>
      <c r="M489" s="23">
        <f>VLOOKUP(F489,school!F:G,2,0)</f>
        <v>39</v>
      </c>
    </row>
    <row r="490" spans="1:13" s="45" customFormat="1" ht="39.950000000000003" customHeight="1" x14ac:dyDescent="0.6">
      <c r="A490" s="68">
        <f>A489+1</f>
        <v>477</v>
      </c>
      <c r="B490" s="64" t="s">
        <v>293</v>
      </c>
      <c r="C490" s="71" t="s">
        <v>643</v>
      </c>
      <c r="D490" s="70" t="s">
        <v>24</v>
      </c>
      <c r="E490" s="55">
        <f>VLOOKUP(D490,สรุปที่เข้าร่วม!H:I,2,0)</f>
        <v>2</v>
      </c>
      <c r="F490" s="70" t="s">
        <v>1545</v>
      </c>
      <c r="G490" s="89"/>
      <c r="H490" s="73" t="s">
        <v>294</v>
      </c>
      <c r="I490" s="89"/>
      <c r="J490" s="13" t="s">
        <v>41</v>
      </c>
      <c r="K490" s="12">
        <f>VLOOKUP(J490,สรุปที่เข้าร่วม!B:D,3,0)</f>
        <v>8</v>
      </c>
      <c r="L490" s="13" t="s">
        <v>21</v>
      </c>
      <c r="M490" s="23">
        <f>VLOOKUP(F490,school!F:G,2,0)</f>
        <v>1</v>
      </c>
    </row>
    <row r="491" spans="1:13" s="45" customFormat="1" ht="39.950000000000003" customHeight="1" x14ac:dyDescent="0.6">
      <c r="A491" s="68">
        <f t="shared" ref="A491:A554" si="10">A490+1</f>
        <v>478</v>
      </c>
      <c r="B491" s="64" t="s">
        <v>708</v>
      </c>
      <c r="C491" s="69"/>
      <c r="D491" s="70" t="s">
        <v>24</v>
      </c>
      <c r="E491" s="55">
        <f>VLOOKUP(D491,สรุปที่เข้าร่วม!H:I,2,0)</f>
        <v>2</v>
      </c>
      <c r="F491" s="70" t="s">
        <v>1554</v>
      </c>
      <c r="G491" s="89"/>
      <c r="H491" s="73" t="s">
        <v>709</v>
      </c>
      <c r="I491" s="89"/>
      <c r="J491" s="13" t="s">
        <v>41</v>
      </c>
      <c r="K491" s="12">
        <f>VLOOKUP(J491,สรุปที่เข้าร่วม!B:D,3,0)</f>
        <v>8</v>
      </c>
      <c r="L491" s="13" t="s">
        <v>21</v>
      </c>
      <c r="M491" s="23">
        <f>VLOOKUP(F491,school!F:G,2,0)</f>
        <v>4</v>
      </c>
    </row>
    <row r="492" spans="1:13" s="45" customFormat="1" ht="39.950000000000003" customHeight="1" x14ac:dyDescent="0.6">
      <c r="A492" s="68">
        <f t="shared" si="10"/>
        <v>479</v>
      </c>
      <c r="B492" s="64" t="s">
        <v>720</v>
      </c>
      <c r="C492" s="69"/>
      <c r="D492" s="70" t="s">
        <v>24</v>
      </c>
      <c r="E492" s="55">
        <f>VLOOKUP(D492,สรุปที่เข้าร่วม!H:I,2,0)</f>
        <v>2</v>
      </c>
      <c r="F492" s="70" t="s">
        <v>1554</v>
      </c>
      <c r="G492" s="89"/>
      <c r="H492" s="73" t="s">
        <v>721</v>
      </c>
      <c r="I492" s="89"/>
      <c r="J492" s="13" t="s">
        <v>41</v>
      </c>
      <c r="K492" s="12">
        <f>VLOOKUP(J492,สรุปที่เข้าร่วม!B:D,3,0)</f>
        <v>8</v>
      </c>
      <c r="L492" s="13" t="s">
        <v>21</v>
      </c>
      <c r="M492" s="23">
        <f>VLOOKUP(F492,school!F:G,2,0)</f>
        <v>4</v>
      </c>
    </row>
    <row r="493" spans="1:13" s="45" customFormat="1" ht="39.950000000000003" customHeight="1" x14ac:dyDescent="0.6">
      <c r="A493" s="68">
        <f t="shared" si="10"/>
        <v>480</v>
      </c>
      <c r="B493" s="64" t="s">
        <v>1201</v>
      </c>
      <c r="C493" s="69"/>
      <c r="D493" s="70" t="s">
        <v>24</v>
      </c>
      <c r="E493" s="55">
        <f>VLOOKUP(D493,สรุปที่เข้าร่วม!H:I,2,0)</f>
        <v>2</v>
      </c>
      <c r="F493" s="70" t="s">
        <v>1666</v>
      </c>
      <c r="G493" s="89"/>
      <c r="H493" s="73" t="s">
        <v>1202</v>
      </c>
      <c r="I493" s="89"/>
      <c r="J493" s="13" t="s">
        <v>41</v>
      </c>
      <c r="K493" s="12">
        <f>VLOOKUP(J493,สรุปที่เข้าร่วม!B:D,3,0)</f>
        <v>8</v>
      </c>
      <c r="L493" s="13" t="s">
        <v>21</v>
      </c>
      <c r="M493" s="23">
        <f>VLOOKUP(F493,school!F:G,2,0)</f>
        <v>42</v>
      </c>
    </row>
    <row r="494" spans="1:13" s="45" customFormat="1" ht="39.950000000000003" customHeight="1" x14ac:dyDescent="0.6">
      <c r="A494" s="68">
        <f t="shared" si="10"/>
        <v>481</v>
      </c>
      <c r="B494" s="64" t="s">
        <v>1493</v>
      </c>
      <c r="C494" s="69"/>
      <c r="D494" s="70" t="s">
        <v>24</v>
      </c>
      <c r="E494" s="55">
        <f>VLOOKUP(D494,สรุปที่เข้าร่วม!H:I,2,0)</f>
        <v>2</v>
      </c>
      <c r="F494" s="70" t="s">
        <v>1680</v>
      </c>
      <c r="G494" s="89"/>
      <c r="H494" s="72">
        <v>646195362</v>
      </c>
      <c r="I494" s="89" t="s">
        <v>1859</v>
      </c>
      <c r="J494" s="13" t="s">
        <v>41</v>
      </c>
      <c r="K494" s="12">
        <f>VLOOKUP(J494,สรุปที่เข้าร่วม!B:D,3,0)</f>
        <v>8</v>
      </c>
      <c r="L494" s="13" t="s">
        <v>21</v>
      </c>
      <c r="M494" s="23">
        <f>VLOOKUP(F494,school!F:G,2,0)</f>
        <v>47</v>
      </c>
    </row>
    <row r="495" spans="1:13" s="45" customFormat="1" ht="39.950000000000003" customHeight="1" x14ac:dyDescent="0.6">
      <c r="A495" s="68">
        <f t="shared" si="10"/>
        <v>482</v>
      </c>
      <c r="B495" s="64" t="s">
        <v>331</v>
      </c>
      <c r="C495" s="69"/>
      <c r="D495" s="70" t="s">
        <v>24</v>
      </c>
      <c r="E495" s="55">
        <f>VLOOKUP(D495,สรุปที่เข้าร่วม!H:I,2,0)</f>
        <v>2</v>
      </c>
      <c r="F495" s="70" t="s">
        <v>1693</v>
      </c>
      <c r="G495" s="89"/>
      <c r="H495" s="73" t="s">
        <v>332</v>
      </c>
      <c r="I495" s="89"/>
      <c r="J495" s="13" t="s">
        <v>41</v>
      </c>
      <c r="K495" s="12">
        <f>VLOOKUP(J495,สรุปที่เข้าร่วม!B:D,3,0)</f>
        <v>8</v>
      </c>
      <c r="L495" s="13" t="s">
        <v>21</v>
      </c>
      <c r="M495" s="23">
        <f>VLOOKUP(F495,school!F:G,2,0)</f>
        <v>52</v>
      </c>
    </row>
    <row r="496" spans="1:13" s="45" customFormat="1" ht="39.950000000000003" customHeight="1" x14ac:dyDescent="0.6">
      <c r="A496" s="68">
        <f t="shared" si="10"/>
        <v>483</v>
      </c>
      <c r="B496" s="64" t="s">
        <v>650</v>
      </c>
      <c r="C496" s="69"/>
      <c r="D496" s="70" t="s">
        <v>24</v>
      </c>
      <c r="E496" s="55">
        <f>VLOOKUP(D496,สรุปที่เข้าร่วม!H:I,2,0)</f>
        <v>2</v>
      </c>
      <c r="F496" s="70" t="s">
        <v>1696</v>
      </c>
      <c r="G496" s="89"/>
      <c r="H496" s="73" t="s">
        <v>651</v>
      </c>
      <c r="I496" s="89"/>
      <c r="J496" s="13" t="s">
        <v>41</v>
      </c>
      <c r="K496" s="12">
        <f>VLOOKUP(J496,สรุปที่เข้าร่วม!B:D,3,0)</f>
        <v>8</v>
      </c>
      <c r="L496" s="13" t="s">
        <v>21</v>
      </c>
      <c r="M496" s="23">
        <f>VLOOKUP(F496,school!F:G,2,0)</f>
        <v>53</v>
      </c>
    </row>
    <row r="497" spans="1:13" s="45" customFormat="1" ht="39.950000000000003" customHeight="1" x14ac:dyDescent="0.6">
      <c r="A497" s="68">
        <f t="shared" si="10"/>
        <v>484</v>
      </c>
      <c r="B497" s="64" t="s">
        <v>905</v>
      </c>
      <c r="C497" s="69"/>
      <c r="D497" s="70" t="s">
        <v>24</v>
      </c>
      <c r="E497" s="55">
        <f>VLOOKUP(D497,สรุปที่เข้าร่วม!H:I,2,0)</f>
        <v>2</v>
      </c>
      <c r="F497" s="70" t="s">
        <v>1728</v>
      </c>
      <c r="G497" s="89"/>
      <c r="H497" s="73" t="s">
        <v>906</v>
      </c>
      <c r="I497" s="89"/>
      <c r="J497" s="13" t="s">
        <v>41</v>
      </c>
      <c r="K497" s="12">
        <f>VLOOKUP(J497,สรุปที่เข้าร่วม!B:D,3,0)</f>
        <v>8</v>
      </c>
      <c r="L497" s="13" t="s">
        <v>21</v>
      </c>
      <c r="M497" s="23">
        <f>VLOOKUP(F497,school!F:G,2,0)</f>
        <v>64</v>
      </c>
    </row>
    <row r="498" spans="1:13" s="45" customFormat="1" ht="39.950000000000003" customHeight="1" x14ac:dyDescent="0.6">
      <c r="A498" s="68">
        <f t="shared" si="10"/>
        <v>485</v>
      </c>
      <c r="B498" s="64" t="s">
        <v>201</v>
      </c>
      <c r="C498" s="69"/>
      <c r="D498" s="70" t="s">
        <v>24</v>
      </c>
      <c r="E498" s="55">
        <f>VLOOKUP(D498,สรุปที่เข้าร่วม!H:I,2,0)</f>
        <v>2</v>
      </c>
      <c r="F498" s="70" t="s">
        <v>1731</v>
      </c>
      <c r="G498" s="89"/>
      <c r="H498" s="73" t="s">
        <v>202</v>
      </c>
      <c r="I498" s="89"/>
      <c r="J498" s="13" t="s">
        <v>41</v>
      </c>
      <c r="K498" s="12">
        <f>VLOOKUP(J498,สรุปที่เข้าร่วม!B:D,3,0)</f>
        <v>8</v>
      </c>
      <c r="L498" s="13" t="s">
        <v>21</v>
      </c>
      <c r="M498" s="23">
        <f>VLOOKUP(F498,school!F:G,2,0)</f>
        <v>65</v>
      </c>
    </row>
    <row r="499" spans="1:13" s="45" customFormat="1" ht="39.950000000000003" customHeight="1" x14ac:dyDescent="0.6">
      <c r="A499" s="68">
        <f t="shared" si="10"/>
        <v>486</v>
      </c>
      <c r="B499" s="64" t="s">
        <v>1794</v>
      </c>
      <c r="C499" s="69"/>
      <c r="D499" s="70" t="s">
        <v>37</v>
      </c>
      <c r="E499" s="55">
        <f>VLOOKUP(D499,สรุปที่เข้าร่วม!H:I,2,0)</f>
        <v>3</v>
      </c>
      <c r="F499" s="70" t="s">
        <v>1545</v>
      </c>
      <c r="G499" s="89"/>
      <c r="H499" s="73" t="s">
        <v>1416</v>
      </c>
      <c r="I499" s="89"/>
      <c r="J499" s="13" t="s">
        <v>41</v>
      </c>
      <c r="K499" s="12">
        <f>VLOOKUP(J499,สรุปที่เข้าร่วม!B:D,3,0)</f>
        <v>8</v>
      </c>
      <c r="L499" s="13" t="s">
        <v>21</v>
      </c>
      <c r="M499" s="23">
        <f>VLOOKUP(F499,school!F:G,2,0)</f>
        <v>1</v>
      </c>
    </row>
    <row r="500" spans="1:13" s="45" customFormat="1" ht="39.950000000000003" customHeight="1" x14ac:dyDescent="0.6">
      <c r="A500" s="68">
        <f t="shared" si="10"/>
        <v>487</v>
      </c>
      <c r="B500" s="64" t="s">
        <v>414</v>
      </c>
      <c r="C500" s="69"/>
      <c r="D500" s="70" t="s">
        <v>37</v>
      </c>
      <c r="E500" s="55">
        <f>VLOOKUP(D500,สรุปที่เข้าร่วม!H:I,2,0)</f>
        <v>3</v>
      </c>
      <c r="F500" s="70" t="s">
        <v>1548</v>
      </c>
      <c r="G500" s="89"/>
      <c r="H500" s="73" t="s">
        <v>415</v>
      </c>
      <c r="I500" s="89"/>
      <c r="J500" s="13" t="s">
        <v>41</v>
      </c>
      <c r="K500" s="12">
        <f>VLOOKUP(J500,สรุปที่เข้าร่วม!B:D,3,0)</f>
        <v>8</v>
      </c>
      <c r="L500" s="13" t="s">
        <v>21</v>
      </c>
      <c r="M500" s="23">
        <f>VLOOKUP(F500,school!F:G,2,0)</f>
        <v>2</v>
      </c>
    </row>
    <row r="501" spans="1:13" s="45" customFormat="1" ht="39.950000000000003" customHeight="1" x14ac:dyDescent="0.6">
      <c r="A501" s="68">
        <f t="shared" si="10"/>
        <v>488</v>
      </c>
      <c r="B501" s="64" t="s">
        <v>416</v>
      </c>
      <c r="C501" s="69"/>
      <c r="D501" s="70" t="s">
        <v>37</v>
      </c>
      <c r="E501" s="55">
        <f>VLOOKUP(D501,สรุปที่เข้าร่วม!H:I,2,0)</f>
        <v>3</v>
      </c>
      <c r="F501" s="70" t="s">
        <v>1548</v>
      </c>
      <c r="G501" s="89"/>
      <c r="H501" s="73" t="s">
        <v>417</v>
      </c>
      <c r="I501" s="89"/>
      <c r="J501" s="13" t="s">
        <v>41</v>
      </c>
      <c r="K501" s="12">
        <f>VLOOKUP(J501,สรุปที่เข้าร่วม!B:D,3,0)</f>
        <v>8</v>
      </c>
      <c r="L501" s="13" t="s">
        <v>21</v>
      </c>
      <c r="M501" s="23">
        <f>VLOOKUP(F501,school!F:G,2,0)</f>
        <v>2</v>
      </c>
    </row>
    <row r="502" spans="1:13" s="45" customFormat="1" ht="39.950000000000003" customHeight="1" x14ac:dyDescent="0.6">
      <c r="A502" s="68">
        <f t="shared" si="10"/>
        <v>489</v>
      </c>
      <c r="B502" s="64" t="s">
        <v>422</v>
      </c>
      <c r="C502" s="69"/>
      <c r="D502" s="70" t="s">
        <v>37</v>
      </c>
      <c r="E502" s="55">
        <f>VLOOKUP(D502,สรุปที่เข้าร่วม!H:I,2,0)</f>
        <v>3</v>
      </c>
      <c r="F502" s="70" t="s">
        <v>1548</v>
      </c>
      <c r="G502" s="89"/>
      <c r="H502" s="73" t="s">
        <v>423</v>
      </c>
      <c r="I502" s="89"/>
      <c r="J502" s="13" t="s">
        <v>41</v>
      </c>
      <c r="K502" s="12">
        <f>VLOOKUP(J502,สรุปที่เข้าร่วม!B:D,3,0)</f>
        <v>8</v>
      </c>
      <c r="L502" s="13" t="s">
        <v>21</v>
      </c>
      <c r="M502" s="23">
        <f>VLOOKUP(F502,school!F:G,2,0)</f>
        <v>2</v>
      </c>
    </row>
    <row r="503" spans="1:13" s="45" customFormat="1" ht="39.950000000000003" customHeight="1" x14ac:dyDescent="0.6">
      <c r="A503" s="68">
        <f t="shared" si="10"/>
        <v>490</v>
      </c>
      <c r="B503" s="64" t="s">
        <v>424</v>
      </c>
      <c r="C503" s="69"/>
      <c r="D503" s="70" t="s">
        <v>37</v>
      </c>
      <c r="E503" s="55">
        <f>VLOOKUP(D503,สรุปที่เข้าร่วม!H:I,2,0)</f>
        <v>3</v>
      </c>
      <c r="F503" s="70" t="s">
        <v>1548</v>
      </c>
      <c r="G503" s="89"/>
      <c r="H503" s="73" t="s">
        <v>425</v>
      </c>
      <c r="I503" s="89"/>
      <c r="J503" s="13" t="s">
        <v>41</v>
      </c>
      <c r="K503" s="12">
        <f>VLOOKUP(J503,สรุปที่เข้าร่วม!B:D,3,0)</f>
        <v>8</v>
      </c>
      <c r="L503" s="13" t="s">
        <v>21</v>
      </c>
      <c r="M503" s="23">
        <f>VLOOKUP(F503,school!F:G,2,0)</f>
        <v>2</v>
      </c>
    </row>
    <row r="504" spans="1:13" s="45" customFormat="1" ht="39.950000000000003" customHeight="1" x14ac:dyDescent="0.6">
      <c r="A504" s="68">
        <f t="shared" si="10"/>
        <v>491</v>
      </c>
      <c r="B504" s="64" t="s">
        <v>691</v>
      </c>
      <c r="C504" s="69"/>
      <c r="D504" s="70" t="s">
        <v>37</v>
      </c>
      <c r="E504" s="55">
        <f>VLOOKUP(D504,สรุปที่เข้าร่วม!H:I,2,0)</f>
        <v>3</v>
      </c>
      <c r="F504" s="70" t="s">
        <v>1554</v>
      </c>
      <c r="G504" s="89"/>
      <c r="H504" s="73" t="s">
        <v>594</v>
      </c>
      <c r="I504" s="89"/>
      <c r="J504" s="13" t="s">
        <v>41</v>
      </c>
      <c r="K504" s="12">
        <f>VLOOKUP(J504,สรุปที่เข้าร่วม!B:D,3,0)</f>
        <v>8</v>
      </c>
      <c r="L504" s="13" t="s">
        <v>21</v>
      </c>
      <c r="M504" s="23">
        <f>VLOOKUP(F504,school!F:G,2,0)</f>
        <v>4</v>
      </c>
    </row>
    <row r="505" spans="1:13" s="45" customFormat="1" ht="39.950000000000003" customHeight="1" x14ac:dyDescent="0.6">
      <c r="A505" s="68">
        <f t="shared" si="10"/>
        <v>492</v>
      </c>
      <c r="B505" s="64" t="s">
        <v>694</v>
      </c>
      <c r="C505" s="69"/>
      <c r="D505" s="70" t="s">
        <v>37</v>
      </c>
      <c r="E505" s="55">
        <f>VLOOKUP(D505,สรุปที่เข้าร่วม!H:I,2,0)</f>
        <v>3</v>
      </c>
      <c r="F505" s="70" t="s">
        <v>1554</v>
      </c>
      <c r="G505" s="89"/>
      <c r="H505" s="73" t="s">
        <v>695</v>
      </c>
      <c r="I505" s="89"/>
      <c r="J505" s="13" t="s">
        <v>41</v>
      </c>
      <c r="K505" s="12">
        <f>VLOOKUP(J505,สรุปที่เข้าร่วม!B:D,3,0)</f>
        <v>8</v>
      </c>
      <c r="L505" s="13" t="s">
        <v>21</v>
      </c>
      <c r="M505" s="23">
        <f>VLOOKUP(F505,school!F:G,2,0)</f>
        <v>4</v>
      </c>
    </row>
    <row r="506" spans="1:13" s="45" customFormat="1" ht="39.950000000000003" customHeight="1" x14ac:dyDescent="0.6">
      <c r="A506" s="68">
        <f t="shared" si="10"/>
        <v>493</v>
      </c>
      <c r="B506" s="64" t="s">
        <v>595</v>
      </c>
      <c r="C506" s="69"/>
      <c r="D506" s="70" t="s">
        <v>37</v>
      </c>
      <c r="E506" s="55">
        <f>VLOOKUP(D506,สรุปที่เข้าร่วม!H:I,2,0)</f>
        <v>3</v>
      </c>
      <c r="F506" s="70" t="s">
        <v>1554</v>
      </c>
      <c r="G506" s="89"/>
      <c r="H506" s="73" t="s">
        <v>596</v>
      </c>
      <c r="I506" s="89"/>
      <c r="J506" s="13" t="s">
        <v>41</v>
      </c>
      <c r="K506" s="12">
        <f>VLOOKUP(J506,สรุปที่เข้าร่วม!B:D,3,0)</f>
        <v>8</v>
      </c>
      <c r="L506" s="13" t="s">
        <v>21</v>
      </c>
      <c r="M506" s="23">
        <f>VLOOKUP(F506,school!F:G,2,0)</f>
        <v>4</v>
      </c>
    </row>
    <row r="507" spans="1:13" s="45" customFormat="1" ht="39.950000000000003" customHeight="1" x14ac:dyDescent="0.6">
      <c r="A507" s="68">
        <f t="shared" si="10"/>
        <v>494</v>
      </c>
      <c r="B507" s="64" t="s">
        <v>712</v>
      </c>
      <c r="C507" s="69"/>
      <c r="D507" s="70" t="s">
        <v>37</v>
      </c>
      <c r="E507" s="55">
        <f>VLOOKUP(D507,สรุปที่เข้าร่วม!H:I,2,0)</f>
        <v>3</v>
      </c>
      <c r="F507" s="70" t="s">
        <v>1554</v>
      </c>
      <c r="G507" s="89"/>
      <c r="H507" s="73" t="s">
        <v>713</v>
      </c>
      <c r="I507" s="89"/>
      <c r="J507" s="13" t="s">
        <v>41</v>
      </c>
      <c r="K507" s="12">
        <f>VLOOKUP(J507,สรุปที่เข้าร่วม!B:D,3,0)</f>
        <v>8</v>
      </c>
      <c r="L507" s="13" t="s">
        <v>21</v>
      </c>
      <c r="M507" s="23">
        <f>VLOOKUP(F507,school!F:G,2,0)</f>
        <v>4</v>
      </c>
    </row>
    <row r="508" spans="1:13" s="45" customFormat="1" ht="39.950000000000003" customHeight="1" x14ac:dyDescent="0.6">
      <c r="A508" s="68">
        <f t="shared" si="10"/>
        <v>495</v>
      </c>
      <c r="B508" s="64" t="s">
        <v>1795</v>
      </c>
      <c r="C508" s="69"/>
      <c r="D508" s="70" t="s">
        <v>37</v>
      </c>
      <c r="E508" s="55">
        <f>VLOOKUP(D508,สรุปที่เข้าร่วม!H:I,2,0)</f>
        <v>3</v>
      </c>
      <c r="F508" s="70" t="s">
        <v>1554</v>
      </c>
      <c r="G508" s="89"/>
      <c r="H508" s="73" t="s">
        <v>725</v>
      </c>
      <c r="I508" s="89"/>
      <c r="J508" s="13" t="s">
        <v>41</v>
      </c>
      <c r="K508" s="12">
        <f>VLOOKUP(J508,สรุปที่เข้าร่วม!B:D,3,0)</f>
        <v>8</v>
      </c>
      <c r="L508" s="13" t="s">
        <v>21</v>
      </c>
      <c r="M508" s="23">
        <f>VLOOKUP(F508,school!F:G,2,0)</f>
        <v>4</v>
      </c>
    </row>
    <row r="509" spans="1:13" s="45" customFormat="1" ht="39.950000000000003" customHeight="1" x14ac:dyDescent="0.6">
      <c r="A509" s="68">
        <f t="shared" si="10"/>
        <v>496</v>
      </c>
      <c r="B509" s="64" t="s">
        <v>633</v>
      </c>
      <c r="C509" s="69"/>
      <c r="D509" s="70" t="s">
        <v>37</v>
      </c>
      <c r="E509" s="55">
        <f>VLOOKUP(D509,สรุปที่เข้าร่วม!H:I,2,0)</f>
        <v>3</v>
      </c>
      <c r="F509" s="70" t="s">
        <v>1557</v>
      </c>
      <c r="G509" s="89"/>
      <c r="H509" s="72">
        <v>896713503</v>
      </c>
      <c r="I509" s="89"/>
      <c r="J509" s="13" t="s">
        <v>41</v>
      </c>
      <c r="K509" s="12">
        <f>VLOOKUP(J509,สรุปที่เข้าร่วม!B:D,3,0)</f>
        <v>8</v>
      </c>
      <c r="L509" s="13" t="s">
        <v>21</v>
      </c>
      <c r="M509" s="23">
        <f>VLOOKUP(F509,school!F:G,2,0)</f>
        <v>5</v>
      </c>
    </row>
    <row r="510" spans="1:13" s="45" customFormat="1" ht="39.950000000000003" customHeight="1" x14ac:dyDescent="0.6">
      <c r="A510" s="68">
        <f t="shared" si="10"/>
        <v>497</v>
      </c>
      <c r="B510" s="64" t="s">
        <v>167</v>
      </c>
      <c r="C510" s="69"/>
      <c r="D510" s="70" t="s">
        <v>37</v>
      </c>
      <c r="E510" s="55">
        <f>VLOOKUP(D510,สรุปที่เข้าร่วม!H:I,2,0)</f>
        <v>3</v>
      </c>
      <c r="F510" s="70" t="s">
        <v>1559</v>
      </c>
      <c r="G510" s="89"/>
      <c r="H510" s="73" t="s">
        <v>168</v>
      </c>
      <c r="I510" s="89"/>
      <c r="J510" s="13" t="s">
        <v>41</v>
      </c>
      <c r="K510" s="12">
        <f>VLOOKUP(J510,สรุปที่เข้าร่วม!B:D,3,0)</f>
        <v>8</v>
      </c>
      <c r="L510" s="13" t="s">
        <v>21</v>
      </c>
      <c r="M510" s="23">
        <f>VLOOKUP(F510,school!F:G,2,0)</f>
        <v>6</v>
      </c>
    </row>
    <row r="511" spans="1:13" s="45" customFormat="1" ht="39.950000000000003" customHeight="1" x14ac:dyDescent="0.6">
      <c r="A511" s="68">
        <f t="shared" si="10"/>
        <v>498</v>
      </c>
      <c r="B511" s="64" t="s">
        <v>1796</v>
      </c>
      <c r="C511" s="71" t="s">
        <v>35</v>
      </c>
      <c r="D511" s="70" t="s">
        <v>37</v>
      </c>
      <c r="E511" s="55">
        <f>VLOOKUP(D511,สรุปที่เข้าร่วม!H:I,2,0)</f>
        <v>3</v>
      </c>
      <c r="F511" s="70" t="s">
        <v>1565</v>
      </c>
      <c r="G511" s="89"/>
      <c r="H511" s="72">
        <v>850438427</v>
      </c>
      <c r="I511" s="89"/>
      <c r="J511" s="13" t="s">
        <v>41</v>
      </c>
      <c r="K511" s="12">
        <f>VLOOKUP(J511,สรุปที่เข้าร่วม!B:D,3,0)</f>
        <v>8</v>
      </c>
      <c r="L511" s="13" t="s">
        <v>21</v>
      </c>
      <c r="M511" s="23">
        <f>VLOOKUP(F511,school!F:G,2,0)</f>
        <v>8</v>
      </c>
    </row>
    <row r="512" spans="1:13" s="45" customFormat="1" ht="39.950000000000003" customHeight="1" x14ac:dyDescent="0.6">
      <c r="A512" s="68">
        <f t="shared" si="10"/>
        <v>499</v>
      </c>
      <c r="B512" s="64" t="s">
        <v>80</v>
      </c>
      <c r="C512" s="69"/>
      <c r="D512" s="70" t="s">
        <v>37</v>
      </c>
      <c r="E512" s="55">
        <f>VLOOKUP(D512,สรุปที่เข้าร่วม!H:I,2,0)</f>
        <v>3</v>
      </c>
      <c r="F512" s="70" t="s">
        <v>1573</v>
      </c>
      <c r="G512" s="89"/>
      <c r="H512" s="73" t="s">
        <v>81</v>
      </c>
      <c r="I512" s="89"/>
      <c r="J512" s="13" t="s">
        <v>41</v>
      </c>
      <c r="K512" s="12">
        <f>VLOOKUP(J512,สรุปที่เข้าร่วม!B:D,3,0)</f>
        <v>8</v>
      </c>
      <c r="L512" s="13" t="s">
        <v>21</v>
      </c>
      <c r="M512" s="23">
        <f>VLOOKUP(F512,school!F:G,2,0)</f>
        <v>11</v>
      </c>
    </row>
    <row r="513" spans="1:13" s="45" customFormat="1" ht="39.950000000000003" customHeight="1" x14ac:dyDescent="0.6">
      <c r="A513" s="68">
        <f t="shared" si="10"/>
        <v>500</v>
      </c>
      <c r="B513" s="64" t="s">
        <v>86</v>
      </c>
      <c r="C513" s="69"/>
      <c r="D513" s="70" t="s">
        <v>37</v>
      </c>
      <c r="E513" s="55">
        <f>VLOOKUP(D513,สรุปที่เข้าร่วม!H:I,2,0)</f>
        <v>3</v>
      </c>
      <c r="F513" s="70" t="s">
        <v>1573</v>
      </c>
      <c r="G513" s="89"/>
      <c r="H513" s="73" t="s">
        <v>87</v>
      </c>
      <c r="I513" s="89"/>
      <c r="J513" s="13" t="s">
        <v>41</v>
      </c>
      <c r="K513" s="12">
        <f>VLOOKUP(J513,สรุปที่เข้าร่วม!B:D,3,0)</f>
        <v>8</v>
      </c>
      <c r="L513" s="13" t="s">
        <v>21</v>
      </c>
      <c r="M513" s="23">
        <f>VLOOKUP(F513,school!F:G,2,0)</f>
        <v>11</v>
      </c>
    </row>
    <row r="514" spans="1:13" s="45" customFormat="1" ht="39.950000000000003" customHeight="1" x14ac:dyDescent="0.6">
      <c r="A514" s="68">
        <f t="shared" si="10"/>
        <v>501</v>
      </c>
      <c r="B514" s="64" t="s">
        <v>90</v>
      </c>
      <c r="C514" s="69"/>
      <c r="D514" s="70" t="s">
        <v>37</v>
      </c>
      <c r="E514" s="55">
        <f>VLOOKUP(D514,สรุปที่เข้าร่วม!H:I,2,0)</f>
        <v>3</v>
      </c>
      <c r="F514" s="70" t="s">
        <v>1573</v>
      </c>
      <c r="G514" s="89"/>
      <c r="H514" s="73" t="s">
        <v>91</v>
      </c>
      <c r="I514" s="89"/>
      <c r="J514" s="13" t="s">
        <v>41</v>
      </c>
      <c r="K514" s="12">
        <f>VLOOKUP(J514,สรุปที่เข้าร่วม!B:D,3,0)</f>
        <v>8</v>
      </c>
      <c r="L514" s="13" t="s">
        <v>21</v>
      </c>
      <c r="M514" s="23">
        <f>VLOOKUP(F514,school!F:G,2,0)</f>
        <v>11</v>
      </c>
    </row>
    <row r="515" spans="1:13" s="45" customFormat="1" ht="39.950000000000003" customHeight="1" x14ac:dyDescent="0.6">
      <c r="A515" s="68">
        <f t="shared" si="10"/>
        <v>502</v>
      </c>
      <c r="B515" s="64" t="s">
        <v>94</v>
      </c>
      <c r="C515" s="69"/>
      <c r="D515" s="70" t="s">
        <v>37</v>
      </c>
      <c r="E515" s="55">
        <f>VLOOKUP(D515,สรุปที่เข้าร่วม!H:I,2,0)</f>
        <v>3</v>
      </c>
      <c r="F515" s="70" t="s">
        <v>1573</v>
      </c>
      <c r="G515" s="89"/>
      <c r="H515" s="73" t="s">
        <v>95</v>
      </c>
      <c r="I515" s="89"/>
      <c r="J515" s="13" t="s">
        <v>41</v>
      </c>
      <c r="K515" s="12">
        <f>VLOOKUP(J515,สรุปที่เข้าร่วม!B:D,3,0)</f>
        <v>8</v>
      </c>
      <c r="L515" s="13" t="s">
        <v>21</v>
      </c>
      <c r="M515" s="23">
        <f>VLOOKUP(F515,school!F:G,2,0)</f>
        <v>11</v>
      </c>
    </row>
    <row r="516" spans="1:13" s="45" customFormat="1" ht="39.950000000000003" customHeight="1" x14ac:dyDescent="0.6">
      <c r="A516" s="68">
        <f t="shared" si="10"/>
        <v>503</v>
      </c>
      <c r="B516" s="64" t="s">
        <v>96</v>
      </c>
      <c r="C516" s="69"/>
      <c r="D516" s="70" t="s">
        <v>37</v>
      </c>
      <c r="E516" s="55">
        <f>VLOOKUP(D516,สรุปที่เข้าร่วม!H:I,2,0)</f>
        <v>3</v>
      </c>
      <c r="F516" s="70" t="s">
        <v>1573</v>
      </c>
      <c r="G516" s="89"/>
      <c r="H516" s="73" t="s">
        <v>97</v>
      </c>
      <c r="I516" s="89"/>
      <c r="J516" s="13" t="s">
        <v>41</v>
      </c>
      <c r="K516" s="12">
        <f>VLOOKUP(J516,สรุปที่เข้าร่วม!B:D,3,0)</f>
        <v>8</v>
      </c>
      <c r="L516" s="13" t="s">
        <v>21</v>
      </c>
      <c r="M516" s="23">
        <f>VLOOKUP(F516,school!F:G,2,0)</f>
        <v>11</v>
      </c>
    </row>
    <row r="517" spans="1:13" s="45" customFormat="1" ht="39.950000000000003" customHeight="1" x14ac:dyDescent="0.6">
      <c r="A517" s="68">
        <f t="shared" si="10"/>
        <v>504</v>
      </c>
      <c r="B517" s="64" t="s">
        <v>98</v>
      </c>
      <c r="C517" s="69"/>
      <c r="D517" s="70" t="s">
        <v>37</v>
      </c>
      <c r="E517" s="55">
        <f>VLOOKUP(D517,สรุปที่เข้าร่วม!H:I,2,0)</f>
        <v>3</v>
      </c>
      <c r="F517" s="70" t="s">
        <v>1573</v>
      </c>
      <c r="G517" s="89"/>
      <c r="H517" s="73" t="s">
        <v>99</v>
      </c>
      <c r="I517" s="89"/>
      <c r="J517" s="13" t="s">
        <v>41</v>
      </c>
      <c r="K517" s="12">
        <f>VLOOKUP(J517,สรุปที่เข้าร่วม!B:D,3,0)</f>
        <v>8</v>
      </c>
      <c r="L517" s="13" t="s">
        <v>21</v>
      </c>
      <c r="M517" s="23">
        <f>VLOOKUP(F517,school!F:G,2,0)</f>
        <v>11</v>
      </c>
    </row>
    <row r="518" spans="1:13" s="45" customFormat="1" ht="39.950000000000003" customHeight="1" x14ac:dyDescent="0.6">
      <c r="A518" s="68">
        <f t="shared" si="10"/>
        <v>505</v>
      </c>
      <c r="B518" s="64" t="s">
        <v>102</v>
      </c>
      <c r="C518" s="69"/>
      <c r="D518" s="70" t="s">
        <v>37</v>
      </c>
      <c r="E518" s="55">
        <f>VLOOKUP(D518,สรุปที่เข้าร่วม!H:I,2,0)</f>
        <v>3</v>
      </c>
      <c r="F518" s="70" t="s">
        <v>1573</v>
      </c>
      <c r="G518" s="89"/>
      <c r="H518" s="73" t="s">
        <v>103</v>
      </c>
      <c r="I518" s="89"/>
      <c r="J518" s="13" t="s">
        <v>41</v>
      </c>
      <c r="K518" s="12">
        <f>VLOOKUP(J518,สรุปที่เข้าร่วม!B:D,3,0)</f>
        <v>8</v>
      </c>
      <c r="L518" s="13" t="s">
        <v>21</v>
      </c>
      <c r="M518" s="23">
        <f>VLOOKUP(F518,school!F:G,2,0)</f>
        <v>11</v>
      </c>
    </row>
    <row r="519" spans="1:13" s="45" customFormat="1" ht="39.950000000000003" customHeight="1" x14ac:dyDescent="0.6">
      <c r="A519" s="68">
        <f t="shared" si="10"/>
        <v>506</v>
      </c>
      <c r="B519" s="64" t="s">
        <v>104</v>
      </c>
      <c r="C519" s="69"/>
      <c r="D519" s="70" t="s">
        <v>37</v>
      </c>
      <c r="E519" s="55">
        <f>VLOOKUP(D519,สรุปที่เข้าร่วม!H:I,2,0)</f>
        <v>3</v>
      </c>
      <c r="F519" s="70" t="s">
        <v>1573</v>
      </c>
      <c r="G519" s="89"/>
      <c r="H519" s="73" t="s">
        <v>105</v>
      </c>
      <c r="I519" s="89"/>
      <c r="J519" s="13" t="s">
        <v>41</v>
      </c>
      <c r="K519" s="12">
        <f>VLOOKUP(J519,สรุปที่เข้าร่วม!B:D,3,0)</f>
        <v>8</v>
      </c>
      <c r="L519" s="13" t="s">
        <v>21</v>
      </c>
      <c r="M519" s="23">
        <f>VLOOKUP(F519,school!F:G,2,0)</f>
        <v>11</v>
      </c>
    </row>
    <row r="520" spans="1:13" s="45" customFormat="1" ht="39.950000000000003" customHeight="1" x14ac:dyDescent="0.6">
      <c r="A520" s="68">
        <f t="shared" si="10"/>
        <v>507</v>
      </c>
      <c r="B520" s="64" t="s">
        <v>748</v>
      </c>
      <c r="C520" s="71" t="s">
        <v>749</v>
      </c>
      <c r="D520" s="70" t="s">
        <v>37</v>
      </c>
      <c r="E520" s="55">
        <f>VLOOKUP(D520,สรุปที่เข้าร่วม!H:I,2,0)</f>
        <v>3</v>
      </c>
      <c r="F520" s="70" t="s">
        <v>1573</v>
      </c>
      <c r="G520" s="89"/>
      <c r="H520" s="73" t="s">
        <v>750</v>
      </c>
      <c r="I520" s="89"/>
      <c r="J520" s="13" t="s">
        <v>41</v>
      </c>
      <c r="K520" s="12">
        <f>VLOOKUP(J520,สรุปที่เข้าร่วม!B:D,3,0)</f>
        <v>8</v>
      </c>
      <c r="L520" s="13" t="s">
        <v>21</v>
      </c>
      <c r="M520" s="23">
        <f>VLOOKUP(F520,school!F:G,2,0)</f>
        <v>11</v>
      </c>
    </row>
    <row r="521" spans="1:13" s="45" customFormat="1" ht="39.950000000000003" customHeight="1" x14ac:dyDescent="0.6">
      <c r="A521" s="68">
        <f t="shared" si="10"/>
        <v>508</v>
      </c>
      <c r="B521" s="64" t="s">
        <v>1797</v>
      </c>
      <c r="C521" s="69"/>
      <c r="D521" s="70" t="s">
        <v>37</v>
      </c>
      <c r="E521" s="55">
        <f>VLOOKUP(D521,สรุปที่เข้าร่วม!H:I,2,0)</f>
        <v>3</v>
      </c>
      <c r="F521" s="70" t="s">
        <v>1582</v>
      </c>
      <c r="G521" s="89"/>
      <c r="H521" s="78" t="s">
        <v>1054</v>
      </c>
      <c r="I521" s="89"/>
      <c r="J521" s="13" t="s">
        <v>41</v>
      </c>
      <c r="K521" s="12">
        <f>VLOOKUP(J521,สรุปที่เข้าร่วม!B:D,3,0)</f>
        <v>8</v>
      </c>
      <c r="L521" s="13" t="s">
        <v>21</v>
      </c>
      <c r="M521" s="23">
        <f>VLOOKUP(F521,school!F:G,2,0)</f>
        <v>14</v>
      </c>
    </row>
    <row r="522" spans="1:13" s="45" customFormat="1" ht="39.950000000000003" customHeight="1" x14ac:dyDescent="0.6">
      <c r="A522" s="68">
        <f t="shared" si="10"/>
        <v>509</v>
      </c>
      <c r="B522" s="64" t="s">
        <v>1030</v>
      </c>
      <c r="C522" s="71" t="s">
        <v>1031</v>
      </c>
      <c r="D522" s="70" t="s">
        <v>37</v>
      </c>
      <c r="E522" s="55">
        <f>VLOOKUP(D522,สรุปที่เข้าร่วม!H:I,2,0)</f>
        <v>3</v>
      </c>
      <c r="F522" s="70" t="s">
        <v>1588</v>
      </c>
      <c r="G522" s="89"/>
      <c r="H522" s="73" t="s">
        <v>1032</v>
      </c>
      <c r="I522" s="89"/>
      <c r="J522" s="13" t="s">
        <v>41</v>
      </c>
      <c r="K522" s="12">
        <f>VLOOKUP(J522,สรุปที่เข้าร่วม!B:D,3,0)</f>
        <v>8</v>
      </c>
      <c r="L522" s="13" t="s">
        <v>21</v>
      </c>
      <c r="M522" s="23">
        <f>VLOOKUP(F522,school!F:G,2,0)</f>
        <v>16</v>
      </c>
    </row>
    <row r="523" spans="1:13" s="45" customFormat="1" ht="39.950000000000003" customHeight="1" x14ac:dyDescent="0.6">
      <c r="A523" s="68">
        <f t="shared" si="10"/>
        <v>510</v>
      </c>
      <c r="B523" s="64" t="s">
        <v>122</v>
      </c>
      <c r="C523" s="69"/>
      <c r="D523" s="70" t="s">
        <v>37</v>
      </c>
      <c r="E523" s="55">
        <f>VLOOKUP(D523,สรุปที่เข้าร่วม!H:I,2,0)</f>
        <v>3</v>
      </c>
      <c r="F523" s="70" t="s">
        <v>1591</v>
      </c>
      <c r="G523" s="89"/>
      <c r="H523" s="73" t="s">
        <v>123</v>
      </c>
      <c r="I523" s="89"/>
      <c r="J523" s="13" t="s">
        <v>41</v>
      </c>
      <c r="K523" s="12">
        <f>VLOOKUP(J523,สรุปที่เข้าร่วม!B:D,3,0)</f>
        <v>8</v>
      </c>
      <c r="L523" s="13" t="s">
        <v>21</v>
      </c>
      <c r="M523" s="23">
        <f>VLOOKUP(F523,school!F:G,2,0)</f>
        <v>17</v>
      </c>
    </row>
    <row r="524" spans="1:13" s="45" customFormat="1" ht="39.950000000000003" customHeight="1" x14ac:dyDescent="0.6">
      <c r="A524" s="68">
        <f t="shared" si="10"/>
        <v>511</v>
      </c>
      <c r="B524" s="64" t="s">
        <v>142</v>
      </c>
      <c r="C524" s="69"/>
      <c r="D524" s="70" t="s">
        <v>37</v>
      </c>
      <c r="E524" s="55">
        <f>VLOOKUP(D524,สรุปที่เข้าร่วม!H:I,2,0)</f>
        <v>3</v>
      </c>
      <c r="F524" s="70" t="s">
        <v>1591</v>
      </c>
      <c r="G524" s="89"/>
      <c r="H524" s="73" t="s">
        <v>143</v>
      </c>
      <c r="I524" s="89"/>
      <c r="J524" s="13" t="s">
        <v>41</v>
      </c>
      <c r="K524" s="12">
        <f>VLOOKUP(J524,สรุปที่เข้าร่วม!B:D,3,0)</f>
        <v>8</v>
      </c>
      <c r="L524" s="13" t="s">
        <v>21</v>
      </c>
      <c r="M524" s="23">
        <f>VLOOKUP(F524,school!F:G,2,0)</f>
        <v>17</v>
      </c>
    </row>
    <row r="525" spans="1:13" s="45" customFormat="1" ht="39.950000000000003" customHeight="1" x14ac:dyDescent="0.6">
      <c r="A525" s="68">
        <f t="shared" si="10"/>
        <v>512</v>
      </c>
      <c r="B525" s="64" t="s">
        <v>193</v>
      </c>
      <c r="C525" s="71"/>
      <c r="D525" s="70" t="s">
        <v>37</v>
      </c>
      <c r="E525" s="55">
        <f>VLOOKUP(D525,สรุปที่เข้าร่วม!H:I,2,0)</f>
        <v>3</v>
      </c>
      <c r="F525" s="70" t="s">
        <v>1591</v>
      </c>
      <c r="G525" s="89"/>
      <c r="H525" s="73" t="s">
        <v>194</v>
      </c>
      <c r="I525" s="89"/>
      <c r="J525" s="13" t="s">
        <v>41</v>
      </c>
      <c r="K525" s="12">
        <f>VLOOKUP(J525,สรุปที่เข้าร่วม!B:D,3,0)</f>
        <v>8</v>
      </c>
      <c r="L525" s="13" t="s">
        <v>21</v>
      </c>
      <c r="M525" s="23">
        <f>VLOOKUP(F525,school!F:G,2,0)</f>
        <v>17</v>
      </c>
    </row>
    <row r="526" spans="1:13" s="45" customFormat="1" ht="39.950000000000003" customHeight="1" x14ac:dyDescent="0.6">
      <c r="A526" s="68">
        <f t="shared" si="10"/>
        <v>513</v>
      </c>
      <c r="B526" s="64" t="s">
        <v>534</v>
      </c>
      <c r="C526" s="71" t="s">
        <v>35</v>
      </c>
      <c r="D526" s="70" t="s">
        <v>37</v>
      </c>
      <c r="E526" s="55">
        <f>VLOOKUP(D526,สรุปที่เข้าร่วม!H:I,2,0)</f>
        <v>3</v>
      </c>
      <c r="F526" s="70" t="s">
        <v>1591</v>
      </c>
      <c r="G526" s="89"/>
      <c r="H526" s="72">
        <v>817750575</v>
      </c>
      <c r="I526" s="89"/>
      <c r="J526" s="13" t="s">
        <v>41</v>
      </c>
      <c r="K526" s="12">
        <f>VLOOKUP(J526,สรุปที่เข้าร่วม!B:D,3,0)</f>
        <v>8</v>
      </c>
      <c r="L526" s="13" t="s">
        <v>21</v>
      </c>
      <c r="M526" s="23">
        <f>VLOOKUP(F526,school!F:G,2,0)</f>
        <v>17</v>
      </c>
    </row>
    <row r="527" spans="1:13" s="45" customFormat="1" ht="39.950000000000003" customHeight="1" x14ac:dyDescent="0.6">
      <c r="A527" s="68">
        <f t="shared" si="10"/>
        <v>514</v>
      </c>
      <c r="B527" s="64" t="s">
        <v>310</v>
      </c>
      <c r="C527" s="71" t="s">
        <v>311</v>
      </c>
      <c r="D527" s="70" t="s">
        <v>37</v>
      </c>
      <c r="E527" s="55">
        <f>VLOOKUP(D527,สรุปที่เข้าร่วม!H:I,2,0)</f>
        <v>3</v>
      </c>
      <c r="F527" s="70" t="s">
        <v>1594</v>
      </c>
      <c r="G527" s="89"/>
      <c r="H527" s="73" t="s">
        <v>312</v>
      </c>
      <c r="I527" s="89"/>
      <c r="J527" s="13" t="s">
        <v>41</v>
      </c>
      <c r="K527" s="12">
        <f>VLOOKUP(J527,สรุปที่เข้าร่วม!B:D,3,0)</f>
        <v>8</v>
      </c>
      <c r="L527" s="13" t="s">
        <v>21</v>
      </c>
      <c r="M527" s="23">
        <f>VLOOKUP(F527,school!F:G,2,0)</f>
        <v>18</v>
      </c>
    </row>
    <row r="528" spans="1:13" s="45" customFormat="1" ht="39.950000000000003" customHeight="1" x14ac:dyDescent="0.6">
      <c r="A528" s="68">
        <f t="shared" si="10"/>
        <v>515</v>
      </c>
      <c r="B528" s="64" t="s">
        <v>158</v>
      </c>
      <c r="C528" s="71" t="s">
        <v>35</v>
      </c>
      <c r="D528" s="70" t="s">
        <v>37</v>
      </c>
      <c r="E528" s="55">
        <f>VLOOKUP(D528,สรุปที่เข้าร่วม!H:I,2,0)</f>
        <v>3</v>
      </c>
      <c r="F528" s="70" t="s">
        <v>1597</v>
      </c>
      <c r="G528" s="89"/>
      <c r="H528" s="73" t="s">
        <v>159</v>
      </c>
      <c r="I528" s="89"/>
      <c r="J528" s="13" t="s">
        <v>41</v>
      </c>
      <c r="K528" s="12">
        <f>VLOOKUP(J528,สรุปที่เข้าร่วม!B:D,3,0)</f>
        <v>8</v>
      </c>
      <c r="L528" s="13" t="s">
        <v>21</v>
      </c>
      <c r="M528" s="23">
        <f>VLOOKUP(F528,school!F:G,2,0)</f>
        <v>19</v>
      </c>
    </row>
    <row r="529" spans="1:13" s="45" customFormat="1" ht="39.950000000000003" customHeight="1" x14ac:dyDescent="0.6">
      <c r="A529" s="68">
        <f t="shared" si="10"/>
        <v>516</v>
      </c>
      <c r="B529" s="64" t="s">
        <v>52</v>
      </c>
      <c r="C529" s="69"/>
      <c r="D529" s="70" t="s">
        <v>37</v>
      </c>
      <c r="E529" s="55">
        <f>VLOOKUP(D529,สรุปที่เข้าร่วม!H:I,2,0)</f>
        <v>3</v>
      </c>
      <c r="F529" s="70" t="s">
        <v>1600</v>
      </c>
      <c r="G529" s="89"/>
      <c r="H529" s="73" t="s">
        <v>53</v>
      </c>
      <c r="I529" s="89"/>
      <c r="J529" s="13" t="s">
        <v>41</v>
      </c>
      <c r="K529" s="12">
        <f>VLOOKUP(J529,สรุปที่เข้าร่วม!B:D,3,0)</f>
        <v>8</v>
      </c>
      <c r="L529" s="13" t="s">
        <v>21</v>
      </c>
      <c r="M529" s="23">
        <f>VLOOKUP(F529,school!F:G,2,0)</f>
        <v>20</v>
      </c>
    </row>
    <row r="530" spans="1:13" s="45" customFormat="1" ht="39.950000000000003" customHeight="1" x14ac:dyDescent="0.6">
      <c r="A530" s="68">
        <f t="shared" si="10"/>
        <v>517</v>
      </c>
      <c r="B530" s="64" t="s">
        <v>56</v>
      </c>
      <c r="C530" s="69"/>
      <c r="D530" s="70" t="s">
        <v>37</v>
      </c>
      <c r="E530" s="55">
        <f>VLOOKUP(D530,สรุปที่เข้าร่วม!H:I,2,0)</f>
        <v>3</v>
      </c>
      <c r="F530" s="70" t="s">
        <v>1600</v>
      </c>
      <c r="G530" s="89"/>
      <c r="H530" s="72">
        <v>815115311</v>
      </c>
      <c r="I530" s="89"/>
      <c r="J530" s="13" t="s">
        <v>41</v>
      </c>
      <c r="K530" s="12">
        <f>VLOOKUP(J530,สรุปที่เข้าร่วม!B:D,3,0)</f>
        <v>8</v>
      </c>
      <c r="L530" s="13" t="s">
        <v>21</v>
      </c>
      <c r="M530" s="23">
        <f>VLOOKUP(F530,school!F:G,2,0)</f>
        <v>20</v>
      </c>
    </row>
    <row r="531" spans="1:13" s="45" customFormat="1" ht="39.950000000000003" customHeight="1" x14ac:dyDescent="0.6">
      <c r="A531" s="68">
        <f t="shared" si="10"/>
        <v>518</v>
      </c>
      <c r="B531" s="64" t="s">
        <v>156</v>
      </c>
      <c r="C531" s="71" t="s">
        <v>35</v>
      </c>
      <c r="D531" s="70" t="s">
        <v>37</v>
      </c>
      <c r="E531" s="55">
        <f>VLOOKUP(D531,สรุปที่เข้าร่วม!H:I,2,0)</f>
        <v>3</v>
      </c>
      <c r="F531" s="70" t="s">
        <v>1603</v>
      </c>
      <c r="G531" s="89"/>
      <c r="H531" s="73" t="s">
        <v>157</v>
      </c>
      <c r="I531" s="89"/>
      <c r="J531" s="13" t="s">
        <v>41</v>
      </c>
      <c r="K531" s="12">
        <f>VLOOKUP(J531,สรุปที่เข้าร่วม!B:D,3,0)</f>
        <v>8</v>
      </c>
      <c r="L531" s="13" t="s">
        <v>21</v>
      </c>
      <c r="M531" s="23">
        <f>VLOOKUP(F531,school!F:G,2,0)</f>
        <v>21</v>
      </c>
    </row>
    <row r="532" spans="1:13" s="45" customFormat="1" ht="39.950000000000003" customHeight="1" x14ac:dyDescent="0.6">
      <c r="A532" s="68">
        <f t="shared" si="10"/>
        <v>519</v>
      </c>
      <c r="B532" s="64" t="s">
        <v>113</v>
      </c>
      <c r="C532" s="71" t="s">
        <v>114</v>
      </c>
      <c r="D532" s="70" t="s">
        <v>37</v>
      </c>
      <c r="E532" s="55">
        <f>VLOOKUP(D532,สรุปที่เข้าร่วม!H:I,2,0)</f>
        <v>3</v>
      </c>
      <c r="F532" s="70" t="s">
        <v>1630</v>
      </c>
      <c r="G532" s="89"/>
      <c r="H532" s="73" t="s">
        <v>115</v>
      </c>
      <c r="I532" s="89"/>
      <c r="J532" s="13" t="s">
        <v>41</v>
      </c>
      <c r="K532" s="12">
        <f>VLOOKUP(J532,สรุปที่เข้าร่วม!B:D,3,0)</f>
        <v>8</v>
      </c>
      <c r="L532" s="13" t="s">
        <v>21</v>
      </c>
      <c r="M532" s="23">
        <f>VLOOKUP(F532,school!F:G,2,0)</f>
        <v>30</v>
      </c>
    </row>
    <row r="533" spans="1:13" s="45" customFormat="1" ht="39.950000000000003" customHeight="1" x14ac:dyDescent="0.6">
      <c r="A533" s="68">
        <f t="shared" si="10"/>
        <v>520</v>
      </c>
      <c r="B533" s="64" t="s">
        <v>215</v>
      </c>
      <c r="C533" s="69"/>
      <c r="D533" s="70" t="s">
        <v>37</v>
      </c>
      <c r="E533" s="55">
        <f>VLOOKUP(D533,สรุปที่เข้าร่วม!H:I,2,0)</f>
        <v>3</v>
      </c>
      <c r="F533" s="70" t="s">
        <v>1630</v>
      </c>
      <c r="G533" s="89"/>
      <c r="H533" s="73" t="s">
        <v>216</v>
      </c>
      <c r="I533" s="89"/>
      <c r="J533" s="13" t="s">
        <v>41</v>
      </c>
      <c r="K533" s="12">
        <f>VLOOKUP(J533,สรุปที่เข้าร่วม!B:D,3,0)</f>
        <v>8</v>
      </c>
      <c r="L533" s="13" t="s">
        <v>21</v>
      </c>
      <c r="M533" s="23">
        <f>VLOOKUP(F533,school!F:G,2,0)</f>
        <v>30</v>
      </c>
    </row>
    <row r="534" spans="1:13" s="45" customFormat="1" ht="39.950000000000003" customHeight="1" x14ac:dyDescent="0.6">
      <c r="A534" s="68">
        <f t="shared" si="10"/>
        <v>521</v>
      </c>
      <c r="B534" s="64" t="s">
        <v>316</v>
      </c>
      <c r="C534" s="71" t="s">
        <v>318</v>
      </c>
      <c r="D534" s="70" t="s">
        <v>37</v>
      </c>
      <c r="E534" s="55">
        <f>VLOOKUP(D534,สรุปที่เข้าร่วม!H:I,2,0)</f>
        <v>3</v>
      </c>
      <c r="F534" s="70" t="s">
        <v>1639</v>
      </c>
      <c r="G534" s="89"/>
      <c r="H534" s="73" t="s">
        <v>317</v>
      </c>
      <c r="I534" s="89"/>
      <c r="J534" s="13" t="s">
        <v>41</v>
      </c>
      <c r="K534" s="12">
        <f>VLOOKUP(J534,สรุปที่เข้าร่วม!B:D,3,0)</f>
        <v>8</v>
      </c>
      <c r="L534" s="13" t="s">
        <v>21</v>
      </c>
      <c r="M534" s="23">
        <f>VLOOKUP(F534,school!F:G,2,0)</f>
        <v>33</v>
      </c>
    </row>
    <row r="535" spans="1:13" s="45" customFormat="1" ht="39.950000000000003" customHeight="1" x14ac:dyDescent="0.6">
      <c r="A535" s="68">
        <f t="shared" si="10"/>
        <v>522</v>
      </c>
      <c r="B535" s="64" t="s">
        <v>1116</v>
      </c>
      <c r="C535" s="69"/>
      <c r="D535" s="70" t="s">
        <v>37</v>
      </c>
      <c r="E535" s="55">
        <f>VLOOKUP(D535,สรุปที่เข้าร่วม!H:I,2,0)</f>
        <v>3</v>
      </c>
      <c r="F535" s="70" t="s">
        <v>1639</v>
      </c>
      <c r="G535" s="89"/>
      <c r="H535" s="73" t="s">
        <v>1117</v>
      </c>
      <c r="I535" s="89"/>
      <c r="J535" s="13" t="s">
        <v>41</v>
      </c>
      <c r="K535" s="12">
        <f>VLOOKUP(J535,สรุปที่เข้าร่วม!B:D,3,0)</f>
        <v>8</v>
      </c>
      <c r="L535" s="13" t="s">
        <v>21</v>
      </c>
      <c r="M535" s="23">
        <f>VLOOKUP(F535,school!F:G,2,0)</f>
        <v>33</v>
      </c>
    </row>
    <row r="536" spans="1:13" s="45" customFormat="1" ht="39.950000000000003" customHeight="1" x14ac:dyDescent="0.6">
      <c r="A536" s="68">
        <f t="shared" si="10"/>
        <v>523</v>
      </c>
      <c r="B536" s="64" t="s">
        <v>1798</v>
      </c>
      <c r="C536" s="69"/>
      <c r="D536" s="70" t="s">
        <v>37</v>
      </c>
      <c r="E536" s="55">
        <f>VLOOKUP(D536,สรุปที่เข้าร่วม!H:I,2,0)</f>
        <v>3</v>
      </c>
      <c r="F536" s="70" t="s">
        <v>1645</v>
      </c>
      <c r="G536" s="89"/>
      <c r="H536" s="73" t="s">
        <v>1169</v>
      </c>
      <c r="I536" s="89"/>
      <c r="J536" s="13" t="s">
        <v>41</v>
      </c>
      <c r="K536" s="12">
        <f>VLOOKUP(J536,สรุปที่เข้าร่วม!B:D,3,0)</f>
        <v>8</v>
      </c>
      <c r="L536" s="13" t="s">
        <v>21</v>
      </c>
      <c r="M536" s="23">
        <f>VLOOKUP(F536,school!F:G,2,0)</f>
        <v>35</v>
      </c>
    </row>
    <row r="537" spans="1:13" s="45" customFormat="1" ht="39.950000000000003" customHeight="1" x14ac:dyDescent="0.6">
      <c r="A537" s="68">
        <f t="shared" si="10"/>
        <v>524</v>
      </c>
      <c r="B537" s="64" t="s">
        <v>1827</v>
      </c>
      <c r="C537" s="69"/>
      <c r="D537" s="70" t="s">
        <v>37</v>
      </c>
      <c r="E537" s="55"/>
      <c r="F537" s="70" t="s">
        <v>1648</v>
      </c>
      <c r="G537" s="89"/>
      <c r="H537" s="73"/>
      <c r="I537" s="89"/>
      <c r="J537" s="13" t="s">
        <v>41</v>
      </c>
      <c r="K537" s="12">
        <f>VLOOKUP(J537,สรุปที่เข้าร่วม!B:D,3,0)</f>
        <v>8</v>
      </c>
      <c r="L537" s="13" t="s">
        <v>21</v>
      </c>
      <c r="M537" s="23">
        <f>VLOOKUP(F537,school!F:G,2,0)</f>
        <v>36</v>
      </c>
    </row>
    <row r="538" spans="1:13" s="45" customFormat="1" ht="39.950000000000003" customHeight="1" x14ac:dyDescent="0.6">
      <c r="A538" s="68">
        <f t="shared" si="10"/>
        <v>525</v>
      </c>
      <c r="B538" s="64" t="s">
        <v>1828</v>
      </c>
      <c r="C538" s="69"/>
      <c r="D538" s="70" t="s">
        <v>37</v>
      </c>
      <c r="E538" s="55"/>
      <c r="F538" s="70" t="s">
        <v>1648</v>
      </c>
      <c r="G538" s="89"/>
      <c r="H538" s="73"/>
      <c r="I538" s="89"/>
      <c r="J538" s="13" t="s">
        <v>41</v>
      </c>
      <c r="K538" s="12">
        <f>VLOOKUP(J538,สรุปที่เข้าร่วม!B:D,3,0)</f>
        <v>8</v>
      </c>
      <c r="L538" s="13" t="s">
        <v>21</v>
      </c>
      <c r="M538" s="23">
        <f>VLOOKUP(F538,school!F:G,2,0)</f>
        <v>36</v>
      </c>
    </row>
    <row r="539" spans="1:13" s="45" customFormat="1" ht="39.950000000000003" customHeight="1" x14ac:dyDescent="0.6">
      <c r="A539" s="68">
        <f t="shared" si="10"/>
        <v>526</v>
      </c>
      <c r="B539" s="64" t="s">
        <v>1829</v>
      </c>
      <c r="C539" s="69"/>
      <c r="D539" s="70" t="s">
        <v>37</v>
      </c>
      <c r="E539" s="55"/>
      <c r="F539" s="70" t="s">
        <v>1648</v>
      </c>
      <c r="G539" s="89"/>
      <c r="H539" s="73"/>
      <c r="I539" s="89"/>
      <c r="J539" s="13" t="s">
        <v>41</v>
      </c>
      <c r="K539" s="12">
        <f>VLOOKUP(J539,สรุปที่เข้าร่วม!B:D,3,0)</f>
        <v>8</v>
      </c>
      <c r="L539" s="13" t="s">
        <v>21</v>
      </c>
      <c r="M539" s="23">
        <f>VLOOKUP(F539,school!F:G,2,0)</f>
        <v>36</v>
      </c>
    </row>
    <row r="540" spans="1:13" s="45" customFormat="1" ht="39.950000000000003" customHeight="1" x14ac:dyDescent="0.6">
      <c r="A540" s="68">
        <f t="shared" si="10"/>
        <v>527</v>
      </c>
      <c r="B540" s="64" t="s">
        <v>1830</v>
      </c>
      <c r="C540" s="69"/>
      <c r="D540" s="70" t="s">
        <v>37</v>
      </c>
      <c r="E540" s="55"/>
      <c r="F540" s="70" t="s">
        <v>1648</v>
      </c>
      <c r="G540" s="89"/>
      <c r="H540" s="73"/>
      <c r="I540" s="89"/>
      <c r="J540" s="13" t="s">
        <v>41</v>
      </c>
      <c r="K540" s="12">
        <f>VLOOKUP(J540,สรุปที่เข้าร่วม!B:D,3,0)</f>
        <v>8</v>
      </c>
      <c r="L540" s="13" t="s">
        <v>21</v>
      </c>
      <c r="M540" s="23">
        <f>VLOOKUP(F540,school!F:G,2,0)</f>
        <v>36</v>
      </c>
    </row>
    <row r="541" spans="1:13" s="45" customFormat="1" ht="39.950000000000003" customHeight="1" x14ac:dyDescent="0.6">
      <c r="A541" s="68">
        <f t="shared" si="10"/>
        <v>528</v>
      </c>
      <c r="B541" s="64" t="s">
        <v>1831</v>
      </c>
      <c r="C541" s="69"/>
      <c r="D541" s="70" t="s">
        <v>37</v>
      </c>
      <c r="E541" s="55"/>
      <c r="F541" s="70" t="s">
        <v>1648</v>
      </c>
      <c r="G541" s="89"/>
      <c r="H541" s="73"/>
      <c r="I541" s="89"/>
      <c r="J541" s="13" t="s">
        <v>41</v>
      </c>
      <c r="K541" s="12">
        <f>VLOOKUP(J541,สรุปที่เข้าร่วม!B:D,3,0)</f>
        <v>8</v>
      </c>
      <c r="L541" s="13" t="s">
        <v>21</v>
      </c>
      <c r="M541" s="23">
        <f>VLOOKUP(F541,school!F:G,2,0)</f>
        <v>36</v>
      </c>
    </row>
    <row r="542" spans="1:13" s="45" customFormat="1" ht="39.950000000000003" customHeight="1" x14ac:dyDescent="0.6">
      <c r="A542" s="68">
        <f t="shared" si="10"/>
        <v>529</v>
      </c>
      <c r="B542" s="64" t="s">
        <v>1832</v>
      </c>
      <c r="C542" s="69"/>
      <c r="D542" s="70" t="s">
        <v>37</v>
      </c>
      <c r="E542" s="55"/>
      <c r="F542" s="70" t="s">
        <v>1648</v>
      </c>
      <c r="G542" s="89"/>
      <c r="H542" s="73"/>
      <c r="I542" s="89"/>
      <c r="J542" s="13" t="s">
        <v>41</v>
      </c>
      <c r="K542" s="12">
        <f>VLOOKUP(J542,สรุปที่เข้าร่วม!B:D,3,0)</f>
        <v>8</v>
      </c>
      <c r="L542" s="13" t="s">
        <v>21</v>
      </c>
      <c r="M542" s="23">
        <f>VLOOKUP(F542,school!F:G,2,0)</f>
        <v>36</v>
      </c>
    </row>
    <row r="543" spans="1:13" s="45" customFormat="1" ht="39.950000000000003" customHeight="1" x14ac:dyDescent="0.6">
      <c r="A543" s="68">
        <f t="shared" si="10"/>
        <v>530</v>
      </c>
      <c r="B543" s="64" t="s">
        <v>1833</v>
      </c>
      <c r="C543" s="69"/>
      <c r="D543" s="70" t="s">
        <v>37</v>
      </c>
      <c r="E543" s="55"/>
      <c r="F543" s="70" t="s">
        <v>1648</v>
      </c>
      <c r="G543" s="89"/>
      <c r="H543" s="73"/>
      <c r="I543" s="89"/>
      <c r="J543" s="13" t="s">
        <v>41</v>
      </c>
      <c r="K543" s="12">
        <f>VLOOKUP(J543,สรุปที่เข้าร่วม!B:D,3,0)</f>
        <v>8</v>
      </c>
      <c r="L543" s="13" t="s">
        <v>21</v>
      </c>
      <c r="M543" s="23">
        <f>VLOOKUP(F543,school!F:G,2,0)</f>
        <v>36</v>
      </c>
    </row>
    <row r="544" spans="1:13" s="45" customFormat="1" ht="39.950000000000003" customHeight="1" x14ac:dyDescent="0.6">
      <c r="A544" s="68">
        <f t="shared" si="10"/>
        <v>531</v>
      </c>
      <c r="B544" s="64" t="s">
        <v>1834</v>
      </c>
      <c r="C544" s="69"/>
      <c r="D544" s="70" t="s">
        <v>37</v>
      </c>
      <c r="E544" s="55"/>
      <c r="F544" s="70" t="s">
        <v>1648</v>
      </c>
      <c r="G544" s="89"/>
      <c r="H544" s="73"/>
      <c r="I544" s="89"/>
      <c r="J544" s="13" t="s">
        <v>41</v>
      </c>
      <c r="K544" s="12">
        <f>VLOOKUP(J544,สรุปที่เข้าร่วม!B:D,3,0)</f>
        <v>8</v>
      </c>
      <c r="L544" s="13" t="s">
        <v>21</v>
      </c>
      <c r="M544" s="23">
        <f>VLOOKUP(F544,school!F:G,2,0)</f>
        <v>36</v>
      </c>
    </row>
    <row r="545" spans="1:13" s="45" customFormat="1" ht="39.950000000000003" customHeight="1" x14ac:dyDescent="0.6">
      <c r="A545" s="68">
        <f t="shared" si="10"/>
        <v>532</v>
      </c>
      <c r="B545" s="64" t="s">
        <v>1835</v>
      </c>
      <c r="C545" s="69"/>
      <c r="D545" s="70" t="s">
        <v>37</v>
      </c>
      <c r="E545" s="55"/>
      <c r="F545" s="70" t="s">
        <v>1648</v>
      </c>
      <c r="G545" s="89"/>
      <c r="H545" s="73"/>
      <c r="I545" s="89"/>
      <c r="J545" s="13" t="s">
        <v>41</v>
      </c>
      <c r="K545" s="12">
        <f>VLOOKUP(J545,สรุปที่เข้าร่วม!B:D,3,0)</f>
        <v>8</v>
      </c>
      <c r="L545" s="13" t="s">
        <v>21</v>
      </c>
      <c r="M545" s="23">
        <f>VLOOKUP(F545,school!F:G,2,0)</f>
        <v>36</v>
      </c>
    </row>
    <row r="546" spans="1:13" s="45" customFormat="1" ht="39.950000000000003" customHeight="1" x14ac:dyDescent="0.6">
      <c r="A546" s="68">
        <f t="shared" si="10"/>
        <v>533</v>
      </c>
      <c r="B546" s="64" t="s">
        <v>1456</v>
      </c>
      <c r="C546" s="71" t="s">
        <v>35</v>
      </c>
      <c r="D546" s="70" t="s">
        <v>37</v>
      </c>
      <c r="E546" s="55">
        <f>VLOOKUP(D546,สรุปที่เข้าร่วม!H:I,2,0)</f>
        <v>3</v>
      </c>
      <c r="F546" s="70" t="s">
        <v>1654</v>
      </c>
      <c r="G546" s="89"/>
      <c r="H546" s="73" t="s">
        <v>1457</v>
      </c>
      <c r="I546" s="89"/>
      <c r="J546" s="13" t="s">
        <v>41</v>
      </c>
      <c r="K546" s="12">
        <f>VLOOKUP(J546,สรุปที่เข้าร่วม!B:D,3,0)</f>
        <v>8</v>
      </c>
      <c r="L546" s="13" t="s">
        <v>21</v>
      </c>
      <c r="M546" s="23">
        <f>VLOOKUP(F546,school!F:G,2,0)</f>
        <v>38</v>
      </c>
    </row>
    <row r="547" spans="1:13" s="45" customFormat="1" ht="39.950000000000003" customHeight="1" x14ac:dyDescent="0.6">
      <c r="A547" s="68">
        <f t="shared" si="10"/>
        <v>534</v>
      </c>
      <c r="B547" s="64" t="s">
        <v>1799</v>
      </c>
      <c r="C547" s="69"/>
      <c r="D547" s="70" t="s">
        <v>37</v>
      </c>
      <c r="E547" s="55">
        <f>VLOOKUP(D547,สรุปที่เข้าร่วม!H:I,2,0)</f>
        <v>3</v>
      </c>
      <c r="F547" s="70" t="s">
        <v>1654</v>
      </c>
      <c r="G547" s="89"/>
      <c r="H547" s="73" t="s">
        <v>1479</v>
      </c>
      <c r="I547" s="89"/>
      <c r="J547" s="13" t="s">
        <v>41</v>
      </c>
      <c r="K547" s="12">
        <f>VLOOKUP(J547,สรุปที่เข้าร่วม!B:D,3,0)</f>
        <v>8</v>
      </c>
      <c r="L547" s="13" t="s">
        <v>21</v>
      </c>
      <c r="M547" s="23">
        <f>VLOOKUP(F547,school!F:G,2,0)</f>
        <v>38</v>
      </c>
    </row>
    <row r="548" spans="1:13" s="45" customFormat="1" ht="39.950000000000003" customHeight="1" x14ac:dyDescent="0.6">
      <c r="A548" s="68">
        <f t="shared" si="10"/>
        <v>535</v>
      </c>
      <c r="B548" s="64" t="s">
        <v>204</v>
      </c>
      <c r="C548" s="69"/>
      <c r="D548" s="70" t="s">
        <v>37</v>
      </c>
      <c r="E548" s="55">
        <f>VLOOKUP(D548,สรุปที่เข้าร่วม!H:I,2,0)</f>
        <v>3</v>
      </c>
      <c r="F548" s="70" t="s">
        <v>1666</v>
      </c>
      <c r="G548" s="89"/>
      <c r="H548" s="73" t="s">
        <v>205</v>
      </c>
      <c r="I548" s="89"/>
      <c r="J548" s="13" t="s">
        <v>41</v>
      </c>
      <c r="K548" s="12">
        <f>VLOOKUP(J548,สรุปที่เข้าร่วม!B:D,3,0)</f>
        <v>8</v>
      </c>
      <c r="L548" s="13" t="s">
        <v>21</v>
      </c>
      <c r="M548" s="23">
        <f>VLOOKUP(F548,school!F:G,2,0)</f>
        <v>42</v>
      </c>
    </row>
    <row r="549" spans="1:13" s="45" customFormat="1" ht="39.950000000000003" customHeight="1" x14ac:dyDescent="0.6">
      <c r="A549" s="68">
        <f t="shared" si="10"/>
        <v>536</v>
      </c>
      <c r="B549" s="64" t="s">
        <v>1800</v>
      </c>
      <c r="C549" s="69"/>
      <c r="D549" s="70" t="s">
        <v>37</v>
      </c>
      <c r="E549" s="55">
        <f>VLOOKUP(D549,สรุปที่เข้าร่วม!H:I,2,0)</f>
        <v>3</v>
      </c>
      <c r="F549" s="70" t="s">
        <v>1666</v>
      </c>
      <c r="G549" s="89"/>
      <c r="H549" s="73" t="s">
        <v>280</v>
      </c>
      <c r="I549" s="89"/>
      <c r="J549" s="13" t="s">
        <v>41</v>
      </c>
      <c r="K549" s="12">
        <f>VLOOKUP(J549,สรุปที่เข้าร่วม!B:D,3,0)</f>
        <v>8</v>
      </c>
      <c r="L549" s="13" t="s">
        <v>21</v>
      </c>
      <c r="M549" s="23">
        <f>VLOOKUP(F549,school!F:G,2,0)</f>
        <v>42</v>
      </c>
    </row>
    <row r="550" spans="1:13" s="45" customFormat="1" ht="39.950000000000003" customHeight="1" x14ac:dyDescent="0.6">
      <c r="A550" s="68">
        <f t="shared" si="10"/>
        <v>537</v>
      </c>
      <c r="B550" s="64" t="s">
        <v>1376</v>
      </c>
      <c r="C550" s="69"/>
      <c r="D550" s="70" t="s">
        <v>37</v>
      </c>
      <c r="E550" s="55">
        <f>VLOOKUP(D550,สรุปที่เข้าร่วม!H:I,2,0)</f>
        <v>3</v>
      </c>
      <c r="F550" s="70" t="s">
        <v>1669</v>
      </c>
      <c r="G550" s="89"/>
      <c r="H550" s="73" t="s">
        <v>1377</v>
      </c>
      <c r="I550" s="89"/>
      <c r="J550" s="13" t="s">
        <v>41</v>
      </c>
      <c r="K550" s="12">
        <f>VLOOKUP(J550,สรุปที่เข้าร่วม!B:D,3,0)</f>
        <v>8</v>
      </c>
      <c r="L550" s="13" t="s">
        <v>21</v>
      </c>
      <c r="M550" s="23">
        <f>VLOOKUP(F550,school!F:G,2,0)</f>
        <v>43</v>
      </c>
    </row>
    <row r="551" spans="1:13" s="45" customFormat="1" ht="39.950000000000003" customHeight="1" x14ac:dyDescent="0.6">
      <c r="A551" s="68">
        <f t="shared" si="10"/>
        <v>538</v>
      </c>
      <c r="B551" s="64" t="s">
        <v>1001</v>
      </c>
      <c r="C551" s="69"/>
      <c r="D551" s="70" t="s">
        <v>37</v>
      </c>
      <c r="E551" s="55">
        <f>VLOOKUP(D551,สรุปที่เข้าร่วม!H:I,2,0)</f>
        <v>3</v>
      </c>
      <c r="F551" s="70" t="s">
        <v>1671</v>
      </c>
      <c r="G551" s="89"/>
      <c r="H551" s="73" t="s">
        <v>1002</v>
      </c>
      <c r="I551" s="89"/>
      <c r="J551" s="13" t="s">
        <v>41</v>
      </c>
      <c r="K551" s="12">
        <f>VLOOKUP(J551,สรุปที่เข้าร่วม!B:D,3,0)</f>
        <v>8</v>
      </c>
      <c r="L551" s="13" t="s">
        <v>21</v>
      </c>
      <c r="M551" s="23">
        <f>VLOOKUP(F551,school!F:G,2,0)</f>
        <v>44</v>
      </c>
    </row>
    <row r="552" spans="1:13" s="45" customFormat="1" ht="39.950000000000003" customHeight="1" x14ac:dyDescent="0.6">
      <c r="A552" s="68">
        <f t="shared" si="10"/>
        <v>539</v>
      </c>
      <c r="B552" s="64" t="s">
        <v>1801</v>
      </c>
      <c r="C552" s="69"/>
      <c r="D552" s="70" t="s">
        <v>37</v>
      </c>
      <c r="E552" s="55">
        <f>VLOOKUP(D552,สรุปที่เข้าร่วม!H:I,2,0)</f>
        <v>3</v>
      </c>
      <c r="F552" s="70" t="s">
        <v>1674</v>
      </c>
      <c r="G552" s="89"/>
      <c r="H552" s="73" t="s">
        <v>754</v>
      </c>
      <c r="I552" s="89"/>
      <c r="J552" s="13" t="s">
        <v>41</v>
      </c>
      <c r="K552" s="12">
        <f>VLOOKUP(J552,สรุปที่เข้าร่วม!B:D,3,0)</f>
        <v>8</v>
      </c>
      <c r="L552" s="13" t="s">
        <v>21</v>
      </c>
      <c r="M552" s="23">
        <f>VLOOKUP(F552,school!F:G,2,0)</f>
        <v>45</v>
      </c>
    </row>
    <row r="553" spans="1:13" s="45" customFormat="1" ht="39.950000000000003" customHeight="1" x14ac:dyDescent="0.6">
      <c r="A553" s="68">
        <f t="shared" si="10"/>
        <v>540</v>
      </c>
      <c r="B553" s="64" t="s">
        <v>1802</v>
      </c>
      <c r="C553" s="71" t="s">
        <v>35</v>
      </c>
      <c r="D553" s="70" t="s">
        <v>37</v>
      </c>
      <c r="E553" s="55">
        <f>VLOOKUP(D553,สรุปที่เข้าร่วม!H:I,2,0)</f>
        <v>3</v>
      </c>
      <c r="F553" s="70" t="s">
        <v>1674</v>
      </c>
      <c r="G553" s="89"/>
      <c r="H553" s="73" t="s">
        <v>781</v>
      </c>
      <c r="I553" s="89"/>
      <c r="J553" s="13" t="s">
        <v>41</v>
      </c>
      <c r="K553" s="12">
        <f>VLOOKUP(J553,สรุปที่เข้าร่วม!B:D,3,0)</f>
        <v>8</v>
      </c>
      <c r="L553" s="13" t="s">
        <v>21</v>
      </c>
      <c r="M553" s="23">
        <f>VLOOKUP(F553,school!F:G,2,0)</f>
        <v>45</v>
      </c>
    </row>
    <row r="554" spans="1:13" s="45" customFormat="1" ht="39.950000000000003" customHeight="1" x14ac:dyDescent="0.6">
      <c r="A554" s="68">
        <f t="shared" si="10"/>
        <v>541</v>
      </c>
      <c r="B554" s="64" t="s">
        <v>1131</v>
      </c>
      <c r="C554" s="69"/>
      <c r="D554" s="70" t="s">
        <v>37</v>
      </c>
      <c r="E554" s="55">
        <f>VLOOKUP(D554,สรุปที่เข้าร่วม!H:I,2,0)</f>
        <v>3</v>
      </c>
      <c r="F554" s="70" t="s">
        <v>1677</v>
      </c>
      <c r="G554" s="89"/>
      <c r="H554" s="73" t="s">
        <v>1132</v>
      </c>
      <c r="I554" s="89"/>
      <c r="J554" s="13" t="s">
        <v>41</v>
      </c>
      <c r="K554" s="12">
        <f>VLOOKUP(J554,สรุปที่เข้าร่วม!B:D,3,0)</f>
        <v>8</v>
      </c>
      <c r="L554" s="13" t="s">
        <v>21</v>
      </c>
      <c r="M554" s="23">
        <f>VLOOKUP(F554,school!F:G,2,0)</f>
        <v>46</v>
      </c>
    </row>
    <row r="555" spans="1:13" s="45" customFormat="1" ht="39.950000000000003" customHeight="1" x14ac:dyDescent="0.6">
      <c r="A555" s="68">
        <f t="shared" ref="A555:A596" si="11">A554+1</f>
        <v>542</v>
      </c>
      <c r="B555" s="64" t="s">
        <v>1145</v>
      </c>
      <c r="C555" s="69"/>
      <c r="D555" s="70" t="s">
        <v>37</v>
      </c>
      <c r="E555" s="55">
        <f>VLOOKUP(D555,สรุปที่เข้าร่วม!H:I,2,0)</f>
        <v>3</v>
      </c>
      <c r="F555" s="70" t="s">
        <v>1677</v>
      </c>
      <c r="G555" s="89"/>
      <c r="H555" s="72">
        <v>897915764</v>
      </c>
      <c r="I555" s="89"/>
      <c r="J555" s="13" t="s">
        <v>41</v>
      </c>
      <c r="K555" s="12">
        <f>VLOOKUP(J555,สรุปที่เข้าร่วม!B:D,3,0)</f>
        <v>8</v>
      </c>
      <c r="L555" s="13" t="s">
        <v>21</v>
      </c>
      <c r="M555" s="23">
        <f>VLOOKUP(F555,school!F:G,2,0)</f>
        <v>46</v>
      </c>
    </row>
    <row r="556" spans="1:13" s="45" customFormat="1" ht="39.950000000000003" customHeight="1" x14ac:dyDescent="0.6">
      <c r="A556" s="68">
        <f t="shared" si="11"/>
        <v>543</v>
      </c>
      <c r="B556" s="64" t="s">
        <v>1433</v>
      </c>
      <c r="C556" s="69"/>
      <c r="D556" s="70" t="s">
        <v>37</v>
      </c>
      <c r="E556" s="55">
        <f>VLOOKUP(D556,สรุปที่เข้าร่วม!H:I,2,0)</f>
        <v>3</v>
      </c>
      <c r="F556" s="70" t="s">
        <v>1677</v>
      </c>
      <c r="G556" s="89"/>
      <c r="H556" s="73" t="s">
        <v>1434</v>
      </c>
      <c r="I556" s="89"/>
      <c r="J556" s="13" t="s">
        <v>41</v>
      </c>
      <c r="K556" s="12">
        <f>VLOOKUP(J556,สรุปที่เข้าร่วม!B:D,3,0)</f>
        <v>8</v>
      </c>
      <c r="L556" s="13" t="s">
        <v>21</v>
      </c>
      <c r="M556" s="23">
        <f>VLOOKUP(F556,school!F:G,2,0)</f>
        <v>46</v>
      </c>
    </row>
    <row r="557" spans="1:13" s="45" customFormat="1" ht="39.950000000000003" customHeight="1" x14ac:dyDescent="0.6">
      <c r="A557" s="68">
        <f t="shared" si="11"/>
        <v>544</v>
      </c>
      <c r="B557" s="64" t="s">
        <v>345</v>
      </c>
      <c r="C557" s="71" t="s">
        <v>35</v>
      </c>
      <c r="D557" s="70" t="s">
        <v>37</v>
      </c>
      <c r="E557" s="55">
        <f>VLOOKUP(D557,สรุปที่เข้าร่วม!H:I,2,0)</f>
        <v>3</v>
      </c>
      <c r="F557" s="70" t="s">
        <v>1680</v>
      </c>
      <c r="G557" s="89"/>
      <c r="H557" s="73" t="s">
        <v>346</v>
      </c>
      <c r="I557" s="89"/>
      <c r="J557" s="13" t="s">
        <v>41</v>
      </c>
      <c r="K557" s="12">
        <f>VLOOKUP(J557,สรุปที่เข้าร่วม!B:D,3,0)</f>
        <v>8</v>
      </c>
      <c r="L557" s="13" t="s">
        <v>21</v>
      </c>
      <c r="M557" s="23">
        <f>VLOOKUP(F557,school!F:G,2,0)</f>
        <v>47</v>
      </c>
    </row>
    <row r="558" spans="1:13" s="45" customFormat="1" ht="39.950000000000003" customHeight="1" x14ac:dyDescent="0.6">
      <c r="A558" s="68">
        <f t="shared" si="11"/>
        <v>545</v>
      </c>
      <c r="B558" s="64" t="s">
        <v>146</v>
      </c>
      <c r="C558" s="69"/>
      <c r="D558" s="70" t="s">
        <v>37</v>
      </c>
      <c r="E558" s="55">
        <f>VLOOKUP(D558,สรุปที่เข้าร่วม!H:I,2,0)</f>
        <v>3</v>
      </c>
      <c r="F558" s="70" t="s">
        <v>1680</v>
      </c>
      <c r="G558" s="89"/>
      <c r="H558" s="73" t="s">
        <v>147</v>
      </c>
      <c r="I558" s="89"/>
      <c r="J558" s="13" t="s">
        <v>41</v>
      </c>
      <c r="K558" s="12">
        <f>VLOOKUP(J558,สรุปที่เข้าร่วม!B:D,3,0)</f>
        <v>8</v>
      </c>
      <c r="L558" s="13" t="s">
        <v>21</v>
      </c>
      <c r="M558" s="23">
        <f>VLOOKUP(F558,school!F:G,2,0)</f>
        <v>47</v>
      </c>
    </row>
    <row r="559" spans="1:13" s="45" customFormat="1" ht="39.950000000000003" customHeight="1" x14ac:dyDescent="0.6">
      <c r="A559" s="68">
        <f t="shared" si="11"/>
        <v>546</v>
      </c>
      <c r="B559" s="64" t="s">
        <v>329</v>
      </c>
      <c r="C559" s="69"/>
      <c r="D559" s="70" t="s">
        <v>37</v>
      </c>
      <c r="E559" s="55">
        <f>VLOOKUP(D559,สรุปที่เข้าร่วม!H:I,2,0)</f>
        <v>3</v>
      </c>
      <c r="F559" s="70" t="s">
        <v>1680</v>
      </c>
      <c r="G559" s="89"/>
      <c r="H559" s="73" t="s">
        <v>330</v>
      </c>
      <c r="I559" s="89"/>
      <c r="J559" s="13" t="s">
        <v>41</v>
      </c>
      <c r="K559" s="12">
        <f>VLOOKUP(J559,สรุปที่เข้าร่วม!B:D,3,0)</f>
        <v>8</v>
      </c>
      <c r="L559" s="13" t="s">
        <v>21</v>
      </c>
      <c r="M559" s="23">
        <f>VLOOKUP(F559,school!F:G,2,0)</f>
        <v>47</v>
      </c>
    </row>
    <row r="560" spans="1:13" s="45" customFormat="1" ht="39.950000000000003" customHeight="1" x14ac:dyDescent="0.6">
      <c r="A560" s="68">
        <f t="shared" si="11"/>
        <v>547</v>
      </c>
      <c r="B560" s="64" t="s">
        <v>1211</v>
      </c>
      <c r="C560" s="69"/>
      <c r="D560" s="70" t="s">
        <v>37</v>
      </c>
      <c r="E560" s="55">
        <f>VLOOKUP(D560,สรุปที่เข้าร่วม!H:I,2,0)</f>
        <v>3</v>
      </c>
      <c r="F560" s="70" t="s">
        <v>1682</v>
      </c>
      <c r="G560" s="89"/>
      <c r="H560" s="73" t="s">
        <v>1212</v>
      </c>
      <c r="I560" s="89"/>
      <c r="J560" s="13" t="s">
        <v>41</v>
      </c>
      <c r="K560" s="12">
        <f>VLOOKUP(J560,สรุปที่เข้าร่วม!B:D,3,0)</f>
        <v>8</v>
      </c>
      <c r="L560" s="13" t="s">
        <v>21</v>
      </c>
      <c r="M560" s="23">
        <f>VLOOKUP(F560,school!F:G,2,0)</f>
        <v>48</v>
      </c>
    </row>
    <row r="561" spans="1:13" s="45" customFormat="1" ht="39.950000000000003" customHeight="1" x14ac:dyDescent="0.6">
      <c r="A561" s="68">
        <f t="shared" si="11"/>
        <v>548</v>
      </c>
      <c r="B561" s="64" t="s">
        <v>899</v>
      </c>
      <c r="C561" s="69"/>
      <c r="D561" s="70" t="s">
        <v>37</v>
      </c>
      <c r="E561" s="55">
        <f>VLOOKUP(D561,สรุปที่เข้าร่วม!H:I,2,0)</f>
        <v>3</v>
      </c>
      <c r="F561" s="70" t="s">
        <v>1688</v>
      </c>
      <c r="G561" s="89"/>
      <c r="H561" s="72">
        <v>618269648</v>
      </c>
      <c r="I561" s="89"/>
      <c r="J561" s="13" t="s">
        <v>41</v>
      </c>
      <c r="K561" s="12">
        <f>VLOOKUP(J561,สรุปที่เข้าร่วม!B:D,3,0)</f>
        <v>8</v>
      </c>
      <c r="L561" s="13" t="s">
        <v>21</v>
      </c>
      <c r="M561" s="23">
        <f>VLOOKUP(F561,school!F:G,2,0)</f>
        <v>50</v>
      </c>
    </row>
    <row r="562" spans="1:13" s="45" customFormat="1" ht="39.950000000000003" customHeight="1" x14ac:dyDescent="0.6">
      <c r="A562" s="68">
        <f t="shared" si="11"/>
        <v>549</v>
      </c>
      <c r="B562" s="64" t="s">
        <v>1010</v>
      </c>
      <c r="C562" s="69"/>
      <c r="D562" s="70" t="s">
        <v>37</v>
      </c>
      <c r="E562" s="55">
        <f>VLOOKUP(D562,สรุปที่เข้าร่วม!H:I,2,0)</f>
        <v>3</v>
      </c>
      <c r="F562" s="70" t="s">
        <v>1688</v>
      </c>
      <c r="G562" s="89"/>
      <c r="H562" s="73" t="s">
        <v>1011</v>
      </c>
      <c r="I562" s="89"/>
      <c r="J562" s="13" t="s">
        <v>41</v>
      </c>
      <c r="K562" s="12">
        <f>VLOOKUP(J562,สรุปที่เข้าร่วม!B:D,3,0)</f>
        <v>8</v>
      </c>
      <c r="L562" s="13" t="s">
        <v>21</v>
      </c>
      <c r="M562" s="23">
        <f>VLOOKUP(F562,school!F:G,2,0)</f>
        <v>50</v>
      </c>
    </row>
    <row r="563" spans="1:13" s="45" customFormat="1" ht="39.950000000000003" customHeight="1" x14ac:dyDescent="0.6">
      <c r="A563" s="68">
        <f t="shared" si="11"/>
        <v>550</v>
      </c>
      <c r="B563" s="64" t="s">
        <v>1806</v>
      </c>
      <c r="C563" s="69"/>
      <c r="D563" s="70" t="s">
        <v>37</v>
      </c>
      <c r="E563" s="55">
        <f>VLOOKUP(D563,สรุปที่เข้าร่วม!H:I,2,0)</f>
        <v>3</v>
      </c>
      <c r="F563" s="70" t="s">
        <v>1690</v>
      </c>
      <c r="G563" s="89"/>
      <c r="H563" s="73" t="s">
        <v>55</v>
      </c>
      <c r="I563" s="89"/>
      <c r="J563" s="13" t="s">
        <v>41</v>
      </c>
      <c r="K563" s="12">
        <f>VLOOKUP(J563,สรุปที่เข้าร่วม!B:D,3,0)</f>
        <v>8</v>
      </c>
      <c r="L563" s="13" t="s">
        <v>21</v>
      </c>
      <c r="M563" s="23">
        <f>VLOOKUP(F563,school!F:G,2,0)</f>
        <v>51</v>
      </c>
    </row>
    <row r="564" spans="1:13" s="45" customFormat="1" ht="39.950000000000003" customHeight="1" x14ac:dyDescent="0.6">
      <c r="A564" s="68">
        <f t="shared" si="11"/>
        <v>551</v>
      </c>
      <c r="B564" s="64" t="s">
        <v>88</v>
      </c>
      <c r="C564" s="69"/>
      <c r="D564" s="70" t="s">
        <v>37</v>
      </c>
      <c r="E564" s="55">
        <f>VLOOKUP(D564,สรุปที่เข้าร่วม!H:I,2,0)</f>
        <v>3</v>
      </c>
      <c r="F564" s="70" t="s">
        <v>1690</v>
      </c>
      <c r="G564" s="89"/>
      <c r="H564" s="72">
        <v>817716377</v>
      </c>
      <c r="I564" s="89"/>
      <c r="J564" s="13" t="s">
        <v>41</v>
      </c>
      <c r="K564" s="12">
        <f>VLOOKUP(J564,สรุปที่เข้าร่วม!B:D,3,0)</f>
        <v>8</v>
      </c>
      <c r="L564" s="13" t="s">
        <v>21</v>
      </c>
      <c r="M564" s="23">
        <f>VLOOKUP(F564,school!F:G,2,0)</f>
        <v>51</v>
      </c>
    </row>
    <row r="565" spans="1:13" s="45" customFormat="1" ht="39.950000000000003" customHeight="1" x14ac:dyDescent="0.6">
      <c r="A565" s="68">
        <f t="shared" si="11"/>
        <v>552</v>
      </c>
      <c r="B565" s="64" t="s">
        <v>106</v>
      </c>
      <c r="C565" s="69"/>
      <c r="D565" s="70" t="s">
        <v>37</v>
      </c>
      <c r="E565" s="55">
        <f>VLOOKUP(D565,สรุปที่เข้าร่วม!H:I,2,0)</f>
        <v>3</v>
      </c>
      <c r="F565" s="70" t="s">
        <v>1690</v>
      </c>
      <c r="G565" s="89"/>
      <c r="H565" s="73" t="s">
        <v>107</v>
      </c>
      <c r="I565" s="89"/>
      <c r="J565" s="13" t="s">
        <v>41</v>
      </c>
      <c r="K565" s="12">
        <f>VLOOKUP(J565,สรุปที่เข้าร่วม!B:D,3,0)</f>
        <v>8</v>
      </c>
      <c r="L565" s="13" t="s">
        <v>21</v>
      </c>
      <c r="M565" s="23">
        <f>VLOOKUP(F565,school!F:G,2,0)</f>
        <v>51</v>
      </c>
    </row>
    <row r="566" spans="1:13" s="45" customFormat="1" ht="39.950000000000003" customHeight="1" x14ac:dyDescent="0.6">
      <c r="A566" s="68">
        <f t="shared" si="11"/>
        <v>553</v>
      </c>
      <c r="B566" s="64" t="s">
        <v>137</v>
      </c>
      <c r="C566" s="71" t="s">
        <v>35</v>
      </c>
      <c r="D566" s="70" t="s">
        <v>37</v>
      </c>
      <c r="E566" s="55">
        <f>VLOOKUP(D566,สรุปที่เข้าร่วม!H:I,2,0)</f>
        <v>3</v>
      </c>
      <c r="F566" s="70" t="s">
        <v>1690</v>
      </c>
      <c r="G566" s="89"/>
      <c r="H566" s="73" t="s">
        <v>138</v>
      </c>
      <c r="I566" s="89"/>
      <c r="J566" s="13" t="s">
        <v>41</v>
      </c>
      <c r="K566" s="12">
        <f>VLOOKUP(J566,สรุปที่เข้าร่วม!B:D,3,0)</f>
        <v>8</v>
      </c>
      <c r="L566" s="13" t="s">
        <v>21</v>
      </c>
      <c r="M566" s="23">
        <f>VLOOKUP(F566,school!F:G,2,0)</f>
        <v>51</v>
      </c>
    </row>
    <row r="567" spans="1:13" s="45" customFormat="1" ht="39.950000000000003" customHeight="1" x14ac:dyDescent="0.6">
      <c r="A567" s="68">
        <f t="shared" si="11"/>
        <v>554</v>
      </c>
      <c r="B567" s="64" t="s">
        <v>1018</v>
      </c>
      <c r="C567" s="69"/>
      <c r="D567" s="70" t="s">
        <v>37</v>
      </c>
      <c r="E567" s="55">
        <f>VLOOKUP(D567,สรุปที่เข้าร่วม!H:I,2,0)</f>
        <v>3</v>
      </c>
      <c r="F567" s="70" t="s">
        <v>1690</v>
      </c>
      <c r="G567" s="89"/>
      <c r="H567" s="73" t="s">
        <v>1019</v>
      </c>
      <c r="I567" s="89"/>
      <c r="J567" s="13" t="s">
        <v>41</v>
      </c>
      <c r="K567" s="12">
        <f>VLOOKUP(J567,สรุปที่เข้าร่วม!B:D,3,0)</f>
        <v>8</v>
      </c>
      <c r="L567" s="13" t="s">
        <v>21</v>
      </c>
      <c r="M567" s="23">
        <f>VLOOKUP(F567,school!F:G,2,0)</f>
        <v>51</v>
      </c>
    </row>
    <row r="568" spans="1:13" s="45" customFormat="1" ht="39.950000000000003" customHeight="1" x14ac:dyDescent="0.6">
      <c r="A568" s="68">
        <f t="shared" si="11"/>
        <v>555</v>
      </c>
      <c r="B568" s="64" t="s">
        <v>484</v>
      </c>
      <c r="C568" s="69"/>
      <c r="D568" s="70" t="s">
        <v>37</v>
      </c>
      <c r="E568" s="55">
        <f>VLOOKUP(D568,สรุปที่เข้าร่วม!H:I,2,0)</f>
        <v>3</v>
      </c>
      <c r="F568" s="70" t="s">
        <v>1693</v>
      </c>
      <c r="G568" s="89"/>
      <c r="H568" s="73" t="s">
        <v>485</v>
      </c>
      <c r="I568" s="89"/>
      <c r="J568" s="13" t="s">
        <v>41</v>
      </c>
      <c r="K568" s="12">
        <f>VLOOKUP(J568,สรุปที่เข้าร่วม!B:D,3,0)</f>
        <v>8</v>
      </c>
      <c r="L568" s="13" t="s">
        <v>21</v>
      </c>
      <c r="M568" s="23">
        <f>VLOOKUP(F568,school!F:G,2,0)</f>
        <v>52</v>
      </c>
    </row>
    <row r="569" spans="1:13" s="45" customFormat="1" ht="39.950000000000003" customHeight="1" x14ac:dyDescent="0.6">
      <c r="A569" s="68">
        <f t="shared" si="11"/>
        <v>556</v>
      </c>
      <c r="B569" s="64" t="s">
        <v>486</v>
      </c>
      <c r="C569" s="71" t="s">
        <v>487</v>
      </c>
      <c r="D569" s="70" t="s">
        <v>37</v>
      </c>
      <c r="E569" s="55">
        <f>VLOOKUP(D569,สรุปที่เข้าร่วม!H:I,2,0)</f>
        <v>3</v>
      </c>
      <c r="F569" s="70" t="s">
        <v>1693</v>
      </c>
      <c r="G569" s="89"/>
      <c r="H569" s="73" t="s">
        <v>488</v>
      </c>
      <c r="I569" s="89"/>
      <c r="J569" s="13" t="s">
        <v>41</v>
      </c>
      <c r="K569" s="12">
        <f>VLOOKUP(J569,สรุปที่เข้าร่วม!B:D,3,0)</f>
        <v>8</v>
      </c>
      <c r="L569" s="13" t="s">
        <v>21</v>
      </c>
      <c r="M569" s="23">
        <f>VLOOKUP(F569,school!F:G,2,0)</f>
        <v>52</v>
      </c>
    </row>
    <row r="570" spans="1:13" s="45" customFormat="1" ht="39.950000000000003" customHeight="1" x14ac:dyDescent="0.6">
      <c r="A570" s="68">
        <f t="shared" si="11"/>
        <v>557</v>
      </c>
      <c r="B570" s="64" t="s">
        <v>489</v>
      </c>
      <c r="C570" s="69"/>
      <c r="D570" s="70" t="s">
        <v>37</v>
      </c>
      <c r="E570" s="55">
        <f>VLOOKUP(D570,สรุปที่เข้าร่วม!H:I,2,0)</f>
        <v>3</v>
      </c>
      <c r="F570" s="70" t="s">
        <v>1693</v>
      </c>
      <c r="G570" s="89"/>
      <c r="H570" s="73" t="s">
        <v>490</v>
      </c>
      <c r="I570" s="89"/>
      <c r="J570" s="13" t="s">
        <v>41</v>
      </c>
      <c r="K570" s="12">
        <f>VLOOKUP(J570,สรุปที่เข้าร่วม!B:D,3,0)</f>
        <v>8</v>
      </c>
      <c r="L570" s="13" t="s">
        <v>21</v>
      </c>
      <c r="M570" s="23">
        <f>VLOOKUP(F570,school!F:G,2,0)</f>
        <v>52</v>
      </c>
    </row>
    <row r="571" spans="1:13" s="45" customFormat="1" ht="39.950000000000003" customHeight="1" x14ac:dyDescent="0.6">
      <c r="A571" s="68">
        <f t="shared" si="11"/>
        <v>558</v>
      </c>
      <c r="B571" s="64" t="s">
        <v>493</v>
      </c>
      <c r="C571" s="71" t="s">
        <v>35</v>
      </c>
      <c r="D571" s="70" t="s">
        <v>37</v>
      </c>
      <c r="E571" s="55">
        <f>VLOOKUP(D571,สรุปที่เข้าร่วม!H:I,2,0)</f>
        <v>3</v>
      </c>
      <c r="F571" s="70" t="s">
        <v>1693</v>
      </c>
      <c r="G571" s="89"/>
      <c r="H571" s="72">
        <v>897861474</v>
      </c>
      <c r="I571" s="89"/>
      <c r="J571" s="13" t="s">
        <v>41</v>
      </c>
      <c r="K571" s="12">
        <f>VLOOKUP(J571,สรุปที่เข้าร่วม!B:D,3,0)</f>
        <v>8</v>
      </c>
      <c r="L571" s="13" t="s">
        <v>21</v>
      </c>
      <c r="M571" s="23">
        <f>VLOOKUP(F571,school!F:G,2,0)</f>
        <v>52</v>
      </c>
    </row>
    <row r="572" spans="1:13" s="45" customFormat="1" ht="39.950000000000003" customHeight="1" x14ac:dyDescent="0.6">
      <c r="A572" s="68">
        <f t="shared" si="11"/>
        <v>559</v>
      </c>
      <c r="B572" s="64" t="s">
        <v>495</v>
      </c>
      <c r="C572" s="69"/>
      <c r="D572" s="70" t="s">
        <v>37</v>
      </c>
      <c r="E572" s="55">
        <f>VLOOKUP(D572,สรุปที่เข้าร่วม!H:I,2,0)</f>
        <v>3</v>
      </c>
      <c r="F572" s="70" t="s">
        <v>1693</v>
      </c>
      <c r="G572" s="89"/>
      <c r="H572" s="73" t="s">
        <v>496</v>
      </c>
      <c r="I572" s="89"/>
      <c r="J572" s="13" t="s">
        <v>41</v>
      </c>
      <c r="K572" s="12">
        <f>VLOOKUP(J572,สรุปที่เข้าร่วม!B:D,3,0)</f>
        <v>8</v>
      </c>
      <c r="L572" s="13" t="s">
        <v>21</v>
      </c>
      <c r="M572" s="23">
        <f>VLOOKUP(F572,school!F:G,2,0)</f>
        <v>52</v>
      </c>
    </row>
    <row r="573" spans="1:13" s="45" customFormat="1" ht="39.950000000000003" customHeight="1" x14ac:dyDescent="0.6">
      <c r="A573" s="68">
        <f t="shared" si="11"/>
        <v>560</v>
      </c>
      <c r="B573" s="64" t="s">
        <v>509</v>
      </c>
      <c r="C573" s="69"/>
      <c r="D573" s="70" t="s">
        <v>37</v>
      </c>
      <c r="E573" s="55">
        <f>VLOOKUP(D573,สรุปที่เข้าร่วม!H:I,2,0)</f>
        <v>3</v>
      </c>
      <c r="F573" s="70" t="s">
        <v>1693</v>
      </c>
      <c r="G573" s="89"/>
      <c r="H573" s="73" t="s">
        <v>510</v>
      </c>
      <c r="I573" s="89"/>
      <c r="J573" s="13" t="s">
        <v>41</v>
      </c>
      <c r="K573" s="12">
        <f>VLOOKUP(J573,สรุปที่เข้าร่วม!B:D,3,0)</f>
        <v>8</v>
      </c>
      <c r="L573" s="13" t="s">
        <v>21</v>
      </c>
      <c r="M573" s="23">
        <f>VLOOKUP(F573,school!F:G,2,0)</f>
        <v>52</v>
      </c>
    </row>
    <row r="574" spans="1:13" s="45" customFormat="1" ht="39.950000000000003" customHeight="1" x14ac:dyDescent="0.6">
      <c r="A574" s="68">
        <f t="shared" si="11"/>
        <v>561</v>
      </c>
      <c r="B574" s="64" t="s">
        <v>597</v>
      </c>
      <c r="C574" s="71" t="s">
        <v>598</v>
      </c>
      <c r="D574" s="70" t="s">
        <v>37</v>
      </c>
      <c r="E574" s="55">
        <f>VLOOKUP(D574,สรุปที่เข้าร่วม!H:I,2,0)</f>
        <v>3</v>
      </c>
      <c r="F574" s="70" t="s">
        <v>1693</v>
      </c>
      <c r="G574" s="89"/>
      <c r="H574" s="73" t="s">
        <v>599</v>
      </c>
      <c r="I574" s="89"/>
      <c r="J574" s="13" t="s">
        <v>41</v>
      </c>
      <c r="K574" s="12">
        <f>VLOOKUP(J574,สรุปที่เข้าร่วม!B:D,3,0)</f>
        <v>8</v>
      </c>
      <c r="L574" s="13" t="s">
        <v>21</v>
      </c>
      <c r="M574" s="23">
        <f>VLOOKUP(F574,school!F:G,2,0)</f>
        <v>52</v>
      </c>
    </row>
    <row r="575" spans="1:13" s="45" customFormat="1" ht="39.950000000000003" customHeight="1" x14ac:dyDescent="0.6">
      <c r="A575" s="68">
        <f t="shared" si="11"/>
        <v>562</v>
      </c>
      <c r="B575" s="64" t="s">
        <v>924</v>
      </c>
      <c r="C575" s="69"/>
      <c r="D575" s="70" t="s">
        <v>37</v>
      </c>
      <c r="E575" s="55">
        <f>VLOOKUP(D575,สรุปที่เข้าร่วม!H:I,2,0)</f>
        <v>3</v>
      </c>
      <c r="F575" s="70" t="s">
        <v>1693</v>
      </c>
      <c r="G575" s="89"/>
      <c r="H575" s="73" t="s">
        <v>925</v>
      </c>
      <c r="I575" s="89"/>
      <c r="J575" s="13" t="s">
        <v>41</v>
      </c>
      <c r="K575" s="12">
        <f>VLOOKUP(J575,สรุปที่เข้าร่วม!B:D,3,0)</f>
        <v>8</v>
      </c>
      <c r="L575" s="13" t="s">
        <v>21</v>
      </c>
      <c r="M575" s="23">
        <f>VLOOKUP(F575,school!F:G,2,0)</f>
        <v>52</v>
      </c>
    </row>
    <row r="576" spans="1:13" s="45" customFormat="1" ht="39.950000000000003" customHeight="1" x14ac:dyDescent="0.6">
      <c r="A576" s="68">
        <f t="shared" si="11"/>
        <v>563</v>
      </c>
      <c r="B576" s="64" t="s">
        <v>1059</v>
      </c>
      <c r="C576" s="69"/>
      <c r="D576" s="70" t="s">
        <v>37</v>
      </c>
      <c r="E576" s="55">
        <f>VLOOKUP(D576,สรุปที่เข้าร่วม!H:I,2,0)</f>
        <v>3</v>
      </c>
      <c r="F576" s="70" t="s">
        <v>1693</v>
      </c>
      <c r="G576" s="89"/>
      <c r="H576" s="73" t="s">
        <v>1060</v>
      </c>
      <c r="I576" s="89"/>
      <c r="J576" s="13" t="s">
        <v>41</v>
      </c>
      <c r="K576" s="12">
        <f>VLOOKUP(J576,สรุปที่เข้าร่วม!B:D,3,0)</f>
        <v>8</v>
      </c>
      <c r="L576" s="13" t="s">
        <v>21</v>
      </c>
      <c r="M576" s="23">
        <f>VLOOKUP(F576,school!F:G,2,0)</f>
        <v>52</v>
      </c>
    </row>
    <row r="577" spans="1:13" s="45" customFormat="1" ht="39.950000000000003" customHeight="1" x14ac:dyDescent="0.6">
      <c r="A577" s="68">
        <f t="shared" si="11"/>
        <v>564</v>
      </c>
      <c r="B577" s="64" t="s">
        <v>669</v>
      </c>
      <c r="C577" s="71" t="s">
        <v>35</v>
      </c>
      <c r="D577" s="70" t="s">
        <v>37</v>
      </c>
      <c r="E577" s="55">
        <f>VLOOKUP(D577,สรุปที่เข้าร่วม!H:I,2,0)</f>
        <v>3</v>
      </c>
      <c r="F577" s="70" t="s">
        <v>1696</v>
      </c>
      <c r="G577" s="89"/>
      <c r="H577" s="73" t="s">
        <v>670</v>
      </c>
      <c r="I577" s="89"/>
      <c r="J577" s="13" t="s">
        <v>41</v>
      </c>
      <c r="K577" s="12">
        <f>VLOOKUP(J577,สรุปที่เข้าร่วม!B:D,3,0)</f>
        <v>8</v>
      </c>
      <c r="L577" s="13" t="s">
        <v>21</v>
      </c>
      <c r="M577" s="23">
        <f>VLOOKUP(F577,school!F:G,2,0)</f>
        <v>53</v>
      </c>
    </row>
    <row r="578" spans="1:13" s="45" customFormat="1" ht="39.950000000000003" customHeight="1" x14ac:dyDescent="0.6">
      <c r="A578" s="68">
        <f t="shared" si="11"/>
        <v>565</v>
      </c>
      <c r="B578" s="64" t="s">
        <v>824</v>
      </c>
      <c r="C578" s="69"/>
      <c r="D578" s="70" t="s">
        <v>37</v>
      </c>
      <c r="E578" s="55">
        <f>VLOOKUP(D578,สรุปที่เข้าร่วม!H:I,2,0)</f>
        <v>3</v>
      </c>
      <c r="F578" s="70" t="s">
        <v>1696</v>
      </c>
      <c r="G578" s="89"/>
      <c r="H578" s="73" t="s">
        <v>825</v>
      </c>
      <c r="I578" s="89"/>
      <c r="J578" s="13" t="s">
        <v>41</v>
      </c>
      <c r="K578" s="12">
        <f>VLOOKUP(J578,สรุปที่เข้าร่วม!B:D,3,0)</f>
        <v>8</v>
      </c>
      <c r="L578" s="13" t="s">
        <v>21</v>
      </c>
      <c r="M578" s="23">
        <f>VLOOKUP(F578,school!F:G,2,0)</f>
        <v>53</v>
      </c>
    </row>
    <row r="579" spans="1:13" s="45" customFormat="1" ht="39.950000000000003" customHeight="1" x14ac:dyDescent="0.6">
      <c r="A579" s="68">
        <f t="shared" si="11"/>
        <v>566</v>
      </c>
      <c r="B579" s="64" t="s">
        <v>930</v>
      </c>
      <c r="C579" s="69"/>
      <c r="D579" s="70" t="s">
        <v>37</v>
      </c>
      <c r="E579" s="55">
        <f>VLOOKUP(D579,สรุปที่เข้าร่วม!H:I,2,0)</f>
        <v>3</v>
      </c>
      <c r="F579" s="70" t="s">
        <v>1702</v>
      </c>
      <c r="G579" s="89"/>
      <c r="H579" s="73" t="s">
        <v>931</v>
      </c>
      <c r="I579" s="89"/>
      <c r="J579" s="13" t="s">
        <v>41</v>
      </c>
      <c r="K579" s="12">
        <f>VLOOKUP(J579,สรุปที่เข้าร่วม!B:D,3,0)</f>
        <v>8</v>
      </c>
      <c r="L579" s="13" t="s">
        <v>21</v>
      </c>
      <c r="M579" s="23">
        <f>VLOOKUP(F579,school!F:G,2,0)</f>
        <v>55</v>
      </c>
    </row>
    <row r="580" spans="1:13" s="45" customFormat="1" ht="39.950000000000003" customHeight="1" x14ac:dyDescent="0.6">
      <c r="A580" s="68">
        <f t="shared" si="11"/>
        <v>567</v>
      </c>
      <c r="B580" s="64" t="s">
        <v>938</v>
      </c>
      <c r="C580" s="69"/>
      <c r="D580" s="70" t="s">
        <v>37</v>
      </c>
      <c r="E580" s="55">
        <f>VLOOKUP(D580,สรุปที่เข้าร่วม!H:I,2,0)</f>
        <v>3</v>
      </c>
      <c r="F580" s="70" t="s">
        <v>1702</v>
      </c>
      <c r="G580" s="89"/>
      <c r="H580" s="73" t="s">
        <v>939</v>
      </c>
      <c r="I580" s="89"/>
      <c r="J580" s="13" t="s">
        <v>41</v>
      </c>
      <c r="K580" s="12">
        <f>VLOOKUP(J580,สรุปที่เข้าร่วม!B:D,3,0)</f>
        <v>8</v>
      </c>
      <c r="L580" s="13" t="s">
        <v>21</v>
      </c>
      <c r="M580" s="23">
        <f>VLOOKUP(F580,school!F:G,2,0)</f>
        <v>55</v>
      </c>
    </row>
    <row r="581" spans="1:13" s="45" customFormat="1" ht="39.950000000000003" customHeight="1" x14ac:dyDescent="0.6">
      <c r="A581" s="68">
        <f t="shared" si="11"/>
        <v>568</v>
      </c>
      <c r="B581" s="64" t="s">
        <v>944</v>
      </c>
      <c r="C581" s="69"/>
      <c r="D581" s="70" t="s">
        <v>37</v>
      </c>
      <c r="E581" s="55">
        <f>VLOOKUP(D581,สรุปที่เข้าร่วม!H:I,2,0)</f>
        <v>3</v>
      </c>
      <c r="F581" s="70" t="s">
        <v>1702</v>
      </c>
      <c r="G581" s="89"/>
      <c r="H581" s="73" t="s">
        <v>945</v>
      </c>
      <c r="I581" s="89"/>
      <c r="J581" s="13" t="s">
        <v>41</v>
      </c>
      <c r="K581" s="12">
        <f>VLOOKUP(J581,สรุปที่เข้าร่วม!B:D,3,0)</f>
        <v>8</v>
      </c>
      <c r="L581" s="13" t="s">
        <v>21</v>
      </c>
      <c r="M581" s="23">
        <f>VLOOKUP(F581,school!F:G,2,0)</f>
        <v>55</v>
      </c>
    </row>
    <row r="582" spans="1:13" s="45" customFormat="1" ht="39.950000000000003" customHeight="1" x14ac:dyDescent="0.6">
      <c r="A582" s="68">
        <f t="shared" si="11"/>
        <v>569</v>
      </c>
      <c r="B582" s="64" t="s">
        <v>954</v>
      </c>
      <c r="C582" s="69"/>
      <c r="D582" s="70" t="s">
        <v>37</v>
      </c>
      <c r="E582" s="55">
        <f>VLOOKUP(D582,สรุปที่เข้าร่วม!H:I,2,0)</f>
        <v>3</v>
      </c>
      <c r="F582" s="70" t="s">
        <v>1702</v>
      </c>
      <c r="G582" s="89"/>
      <c r="H582" s="73" t="s">
        <v>955</v>
      </c>
      <c r="I582" s="89"/>
      <c r="J582" s="13" t="s">
        <v>41</v>
      </c>
      <c r="K582" s="12">
        <f>VLOOKUP(J582,สรุปที่เข้าร่วม!B:D,3,0)</f>
        <v>8</v>
      </c>
      <c r="L582" s="13" t="s">
        <v>21</v>
      </c>
      <c r="M582" s="23">
        <f>VLOOKUP(F582,school!F:G,2,0)</f>
        <v>55</v>
      </c>
    </row>
    <row r="583" spans="1:13" s="45" customFormat="1" ht="39.950000000000003" customHeight="1" x14ac:dyDescent="0.6">
      <c r="A583" s="68">
        <f t="shared" si="11"/>
        <v>570</v>
      </c>
      <c r="B583" s="64" t="s">
        <v>968</v>
      </c>
      <c r="C583" s="71" t="s">
        <v>969</v>
      </c>
      <c r="D583" s="70" t="s">
        <v>37</v>
      </c>
      <c r="E583" s="55">
        <f>VLOOKUP(D583,สรุปที่เข้าร่วม!H:I,2,0)</f>
        <v>3</v>
      </c>
      <c r="F583" s="70" t="s">
        <v>1702</v>
      </c>
      <c r="G583" s="89"/>
      <c r="H583" s="73" t="s">
        <v>970</v>
      </c>
      <c r="I583" s="89"/>
      <c r="J583" s="13" t="s">
        <v>41</v>
      </c>
      <c r="K583" s="12">
        <f>VLOOKUP(J583,สรุปที่เข้าร่วม!B:D,3,0)</f>
        <v>8</v>
      </c>
      <c r="L583" s="13" t="s">
        <v>21</v>
      </c>
      <c r="M583" s="23">
        <f>VLOOKUP(F583,school!F:G,2,0)</f>
        <v>55</v>
      </c>
    </row>
    <row r="584" spans="1:13" s="45" customFormat="1" ht="39.950000000000003" customHeight="1" x14ac:dyDescent="0.6">
      <c r="A584" s="68">
        <f t="shared" si="11"/>
        <v>571</v>
      </c>
      <c r="B584" s="64" t="s">
        <v>461</v>
      </c>
      <c r="C584" s="71" t="s">
        <v>35</v>
      </c>
      <c r="D584" s="70" t="s">
        <v>37</v>
      </c>
      <c r="E584" s="55">
        <f>VLOOKUP(D584,สรุปที่เข้าร่วม!H:I,2,0)</f>
        <v>3</v>
      </c>
      <c r="F584" s="70" t="s">
        <v>1711</v>
      </c>
      <c r="G584" s="89"/>
      <c r="H584" s="73" t="s">
        <v>462</v>
      </c>
      <c r="I584" s="89"/>
      <c r="J584" s="13" t="s">
        <v>41</v>
      </c>
      <c r="K584" s="12">
        <f>VLOOKUP(J584,สรุปที่เข้าร่วม!B:D,3,0)</f>
        <v>8</v>
      </c>
      <c r="L584" s="13" t="s">
        <v>21</v>
      </c>
      <c r="M584" s="23">
        <f>VLOOKUP(F584,school!F:G,2,0)</f>
        <v>58</v>
      </c>
    </row>
    <row r="585" spans="1:13" s="45" customFormat="1" ht="39.950000000000003" customHeight="1" x14ac:dyDescent="0.6">
      <c r="A585" s="68">
        <f t="shared" si="11"/>
        <v>572</v>
      </c>
      <c r="B585" s="64" t="s">
        <v>562</v>
      </c>
      <c r="C585" s="69"/>
      <c r="D585" s="70" t="s">
        <v>37</v>
      </c>
      <c r="E585" s="55">
        <f>VLOOKUP(D585,สรุปที่เข้าร่วม!H:I,2,0)</f>
        <v>3</v>
      </c>
      <c r="F585" s="70" t="s">
        <v>1711</v>
      </c>
      <c r="G585" s="89"/>
      <c r="H585" s="72" t="s">
        <v>1538</v>
      </c>
      <c r="I585" s="89"/>
      <c r="J585" s="13" t="s">
        <v>41</v>
      </c>
      <c r="K585" s="12">
        <f>VLOOKUP(J585,สรุปที่เข้าร่วม!B:D,3,0)</f>
        <v>8</v>
      </c>
      <c r="L585" s="13" t="s">
        <v>21</v>
      </c>
      <c r="M585" s="23">
        <f>VLOOKUP(F585,school!F:G,2,0)</f>
        <v>58</v>
      </c>
    </row>
    <row r="586" spans="1:13" s="45" customFormat="1" ht="39.950000000000003" customHeight="1" x14ac:dyDescent="0.6">
      <c r="A586" s="68">
        <f t="shared" si="11"/>
        <v>573</v>
      </c>
      <c r="B586" s="64" t="s">
        <v>1181</v>
      </c>
      <c r="C586" s="71" t="s">
        <v>1182</v>
      </c>
      <c r="D586" s="70" t="s">
        <v>37</v>
      </c>
      <c r="E586" s="55">
        <f>VLOOKUP(D586,สรุปที่เข้าร่วม!H:I,2,0)</f>
        <v>3</v>
      </c>
      <c r="F586" s="70" t="s">
        <v>1714</v>
      </c>
      <c r="G586" s="89"/>
      <c r="H586" s="73" t="s">
        <v>1183</v>
      </c>
      <c r="I586" s="89"/>
      <c r="J586" s="13" t="s">
        <v>41</v>
      </c>
      <c r="K586" s="12">
        <f>VLOOKUP(J586,สรุปที่เข้าร่วม!B:D,3,0)</f>
        <v>8</v>
      </c>
      <c r="L586" s="13" t="s">
        <v>21</v>
      </c>
      <c r="M586" s="23">
        <f>VLOOKUP(F586,school!F:G,2,0)</f>
        <v>59</v>
      </c>
    </row>
    <row r="587" spans="1:13" s="45" customFormat="1" ht="39.950000000000003" customHeight="1" x14ac:dyDescent="0.6">
      <c r="A587" s="68">
        <f t="shared" si="11"/>
        <v>574</v>
      </c>
      <c r="B587" s="64" t="s">
        <v>880</v>
      </c>
      <c r="C587" s="69"/>
      <c r="D587" s="70" t="s">
        <v>37</v>
      </c>
      <c r="E587" s="55">
        <f>VLOOKUP(D587,สรุปที่เข้าร่วม!H:I,2,0)</f>
        <v>3</v>
      </c>
      <c r="F587" s="70" t="s">
        <v>1717</v>
      </c>
      <c r="G587" s="89"/>
      <c r="H587" s="73" t="s">
        <v>881</v>
      </c>
      <c r="I587" s="89"/>
      <c r="J587" s="13" t="s">
        <v>41</v>
      </c>
      <c r="K587" s="12">
        <f>VLOOKUP(J587,สรุปที่เข้าร่วม!B:D,3,0)</f>
        <v>8</v>
      </c>
      <c r="L587" s="13" t="s">
        <v>21</v>
      </c>
      <c r="M587" s="23">
        <f>VLOOKUP(F587,school!F:G,2,0)</f>
        <v>60</v>
      </c>
    </row>
    <row r="588" spans="1:13" s="45" customFormat="1" ht="39.950000000000003" customHeight="1" x14ac:dyDescent="0.6">
      <c r="A588" s="68">
        <f t="shared" si="11"/>
        <v>575</v>
      </c>
      <c r="B588" s="64" t="s">
        <v>882</v>
      </c>
      <c r="C588" s="69"/>
      <c r="D588" s="70" t="s">
        <v>37</v>
      </c>
      <c r="E588" s="55">
        <f>VLOOKUP(D588,สรุปที่เข้าร่วม!H:I,2,0)</f>
        <v>3</v>
      </c>
      <c r="F588" s="70" t="s">
        <v>1717</v>
      </c>
      <c r="G588" s="89"/>
      <c r="H588" s="73" t="s">
        <v>883</v>
      </c>
      <c r="I588" s="89"/>
      <c r="J588" s="13" t="s">
        <v>41</v>
      </c>
      <c r="K588" s="12">
        <f>VLOOKUP(J588,สรุปที่เข้าร่วม!B:D,3,0)</f>
        <v>8</v>
      </c>
      <c r="L588" s="13" t="s">
        <v>21</v>
      </c>
      <c r="M588" s="23">
        <f>VLOOKUP(F588,school!F:G,2,0)</f>
        <v>60</v>
      </c>
    </row>
    <row r="589" spans="1:13" s="45" customFormat="1" ht="39.950000000000003" customHeight="1" x14ac:dyDescent="0.6">
      <c r="A589" s="68">
        <f t="shared" si="11"/>
        <v>576</v>
      </c>
      <c r="B589" s="64" t="s">
        <v>887</v>
      </c>
      <c r="C589" s="69"/>
      <c r="D589" s="70" t="s">
        <v>37</v>
      </c>
      <c r="E589" s="55">
        <f>VLOOKUP(D589,สรุปที่เข้าร่วม!H:I,2,0)</f>
        <v>3</v>
      </c>
      <c r="F589" s="70" t="s">
        <v>1717</v>
      </c>
      <c r="G589" s="89"/>
      <c r="H589" s="73" t="s">
        <v>888</v>
      </c>
      <c r="I589" s="89"/>
      <c r="J589" s="13" t="s">
        <v>41</v>
      </c>
      <c r="K589" s="12">
        <f>VLOOKUP(J589,สรุปที่เข้าร่วม!B:D,3,0)</f>
        <v>8</v>
      </c>
      <c r="L589" s="13" t="s">
        <v>21</v>
      </c>
      <c r="M589" s="23">
        <f>VLOOKUP(F589,school!F:G,2,0)</f>
        <v>60</v>
      </c>
    </row>
    <row r="590" spans="1:13" s="45" customFormat="1" ht="39.950000000000003" customHeight="1" x14ac:dyDescent="0.6">
      <c r="A590" s="68">
        <f t="shared" si="11"/>
        <v>577</v>
      </c>
      <c r="B590" s="64" t="s">
        <v>520</v>
      </c>
      <c r="C590" s="71" t="s">
        <v>521</v>
      </c>
      <c r="D590" s="70" t="s">
        <v>37</v>
      </c>
      <c r="E590" s="55">
        <f>VLOOKUP(D590,สรุปที่เข้าร่วม!H:I,2,0)</f>
        <v>3</v>
      </c>
      <c r="F590" s="70" t="s">
        <v>1725</v>
      </c>
      <c r="G590" s="89"/>
      <c r="H590" s="73" t="s">
        <v>522</v>
      </c>
      <c r="I590" s="89"/>
      <c r="J590" s="13" t="s">
        <v>41</v>
      </c>
      <c r="K590" s="12">
        <f>VLOOKUP(J590,สรุปที่เข้าร่วม!B:D,3,0)</f>
        <v>8</v>
      </c>
      <c r="L590" s="13" t="s">
        <v>21</v>
      </c>
      <c r="M590" s="23">
        <f>VLOOKUP(F590,school!F:G,2,0)</f>
        <v>63</v>
      </c>
    </row>
    <row r="591" spans="1:13" s="45" customFormat="1" ht="39.950000000000003" customHeight="1" x14ac:dyDescent="0.6">
      <c r="A591" s="68">
        <f t="shared" si="11"/>
        <v>578</v>
      </c>
      <c r="B591" s="64" t="s">
        <v>543</v>
      </c>
      <c r="C591" s="69"/>
      <c r="D591" s="70" t="s">
        <v>37</v>
      </c>
      <c r="E591" s="55">
        <f>VLOOKUP(D591,สรุปที่เข้าร่วม!H:I,2,0)</f>
        <v>3</v>
      </c>
      <c r="F591" s="70" t="s">
        <v>1725</v>
      </c>
      <c r="G591" s="89"/>
      <c r="H591" s="73" t="s">
        <v>544</v>
      </c>
      <c r="I591" s="89"/>
      <c r="J591" s="13" t="s">
        <v>41</v>
      </c>
      <c r="K591" s="12">
        <f>VLOOKUP(J591,สรุปที่เข้าร่วม!B:D,3,0)</f>
        <v>8</v>
      </c>
      <c r="L591" s="13" t="s">
        <v>21</v>
      </c>
      <c r="M591" s="23">
        <f>VLOOKUP(F591,school!F:G,2,0)</f>
        <v>63</v>
      </c>
    </row>
    <row r="592" spans="1:13" s="45" customFormat="1" ht="39.950000000000003" customHeight="1" x14ac:dyDescent="0.6">
      <c r="A592" s="68">
        <f t="shared" si="11"/>
        <v>579</v>
      </c>
      <c r="B592" s="64" t="s">
        <v>1808</v>
      </c>
      <c r="C592" s="71" t="s">
        <v>672</v>
      </c>
      <c r="D592" s="70" t="s">
        <v>37</v>
      </c>
      <c r="E592" s="55">
        <f>VLOOKUP(D592,สรุปที่เข้าร่วม!H:I,2,0)</f>
        <v>3</v>
      </c>
      <c r="F592" s="70" t="s">
        <v>1725</v>
      </c>
      <c r="G592" s="89"/>
      <c r="H592" s="73" t="s">
        <v>673</v>
      </c>
      <c r="I592" s="89"/>
      <c r="J592" s="13" t="s">
        <v>41</v>
      </c>
      <c r="K592" s="12">
        <f>VLOOKUP(J592,สรุปที่เข้าร่วม!B:D,3,0)</f>
        <v>8</v>
      </c>
      <c r="L592" s="13" t="s">
        <v>21</v>
      </c>
      <c r="M592" s="23">
        <f>VLOOKUP(F592,school!F:G,2,0)</f>
        <v>63</v>
      </c>
    </row>
    <row r="593" spans="1:13" s="45" customFormat="1" ht="39.950000000000003" customHeight="1" x14ac:dyDescent="0.6">
      <c r="A593" s="68">
        <f t="shared" si="11"/>
        <v>580</v>
      </c>
      <c r="B593" s="64" t="s">
        <v>1803</v>
      </c>
      <c r="C593" s="69"/>
      <c r="D593" s="70" t="s">
        <v>37</v>
      </c>
      <c r="E593" s="55">
        <f>VLOOKUP(D593,สรุปที่เข้าร่วม!H:I,2,0)</f>
        <v>3</v>
      </c>
      <c r="F593" s="70" t="s">
        <v>1728</v>
      </c>
      <c r="G593" s="89"/>
      <c r="H593" s="73" t="s">
        <v>1008</v>
      </c>
      <c r="I593" s="89"/>
      <c r="J593" s="13" t="s">
        <v>41</v>
      </c>
      <c r="K593" s="12">
        <f>VLOOKUP(J593,สรุปที่เข้าร่วม!B:D,3,0)</f>
        <v>8</v>
      </c>
      <c r="L593" s="13" t="s">
        <v>21</v>
      </c>
      <c r="M593" s="23">
        <f>VLOOKUP(F593,school!F:G,2,0)</f>
        <v>64</v>
      </c>
    </row>
    <row r="594" spans="1:13" s="45" customFormat="1" ht="39.950000000000003" customHeight="1" x14ac:dyDescent="0.6">
      <c r="A594" s="68">
        <f t="shared" si="11"/>
        <v>581</v>
      </c>
      <c r="B594" s="64" t="s">
        <v>1078</v>
      </c>
      <c r="C594" s="71" t="s">
        <v>35</v>
      </c>
      <c r="D594" s="70" t="s">
        <v>37</v>
      </c>
      <c r="E594" s="55">
        <f>VLOOKUP(D594,สรุปที่เข้าร่วม!H:I,2,0)</f>
        <v>3</v>
      </c>
      <c r="F594" s="70" t="s">
        <v>1728</v>
      </c>
      <c r="G594" s="89"/>
      <c r="H594" s="73" t="s">
        <v>1079</v>
      </c>
      <c r="I594" s="89"/>
      <c r="J594" s="13" t="s">
        <v>41</v>
      </c>
      <c r="K594" s="12">
        <f>VLOOKUP(J594,สรุปที่เข้าร่วม!B:D,3,0)</f>
        <v>8</v>
      </c>
      <c r="L594" s="13" t="s">
        <v>21</v>
      </c>
      <c r="M594" s="23">
        <f>VLOOKUP(F594,school!F:G,2,0)</f>
        <v>64</v>
      </c>
    </row>
    <row r="595" spans="1:13" s="45" customFormat="1" ht="39.950000000000003" customHeight="1" x14ac:dyDescent="0.6">
      <c r="A595" s="68">
        <f t="shared" si="11"/>
        <v>582</v>
      </c>
      <c r="B595" s="64" t="s">
        <v>989</v>
      </c>
      <c r="C595" s="69"/>
      <c r="D595" s="70" t="s">
        <v>37</v>
      </c>
      <c r="E595" s="55">
        <f>VLOOKUP(D595,สรุปที่เข้าร่วม!H:I,2,0)</f>
        <v>3</v>
      </c>
      <c r="F595" s="70" t="s">
        <v>1728</v>
      </c>
      <c r="G595" s="89"/>
      <c r="H595" s="73" t="s">
        <v>990</v>
      </c>
      <c r="I595" s="89"/>
      <c r="J595" s="13" t="s">
        <v>41</v>
      </c>
      <c r="K595" s="12">
        <f>VLOOKUP(J595,สรุปที่เข้าร่วม!B:D,3,0)</f>
        <v>8</v>
      </c>
      <c r="L595" s="13" t="s">
        <v>21</v>
      </c>
      <c r="M595" s="23">
        <f>VLOOKUP(F595,school!F:G,2,0)</f>
        <v>64</v>
      </c>
    </row>
    <row r="596" spans="1:13" s="45" customFormat="1" ht="39.950000000000003" customHeight="1" x14ac:dyDescent="0.6">
      <c r="A596" s="68">
        <f t="shared" si="11"/>
        <v>583</v>
      </c>
      <c r="B596" s="64" t="s">
        <v>1840</v>
      </c>
      <c r="C596" s="69"/>
      <c r="D596" s="70" t="s">
        <v>37</v>
      </c>
      <c r="E596" s="55"/>
      <c r="F596" s="70" t="s">
        <v>1736</v>
      </c>
      <c r="G596" s="89"/>
      <c r="H596" s="73" t="s">
        <v>1841</v>
      </c>
      <c r="I596" s="89"/>
      <c r="J596" s="13" t="s">
        <v>41</v>
      </c>
      <c r="K596" s="12">
        <f>VLOOKUP(J596,สรุปที่เข้าร่วม!B:D,3,0)</f>
        <v>8</v>
      </c>
      <c r="L596" s="13" t="s">
        <v>21</v>
      </c>
      <c r="M596" s="23">
        <f>VLOOKUP(F596,school!F:G,2,0)</f>
        <v>67</v>
      </c>
    </row>
    <row r="597" spans="1:13" s="101" customFormat="1" ht="30" x14ac:dyDescent="0.65">
      <c r="A597" s="95"/>
      <c r="B597" s="104" t="s">
        <v>75</v>
      </c>
      <c r="C597" s="66"/>
      <c r="D597" s="96"/>
      <c r="E597" s="55"/>
      <c r="F597" s="106" t="s">
        <v>1811</v>
      </c>
      <c r="G597" s="107">
        <f>COUNTIF(J:J,B597)</f>
        <v>5</v>
      </c>
      <c r="H597" s="108" t="s">
        <v>1862</v>
      </c>
      <c r="I597" s="97"/>
      <c r="J597" s="98"/>
      <c r="K597" s="99"/>
      <c r="L597" s="98"/>
      <c r="M597" s="100"/>
    </row>
    <row r="598" spans="1:13" s="45" customFormat="1" ht="39.950000000000003" customHeight="1" x14ac:dyDescent="0.6">
      <c r="A598" s="68">
        <f>A596+1</f>
        <v>584</v>
      </c>
      <c r="B598" s="64" t="s">
        <v>1752</v>
      </c>
      <c r="C598" s="69"/>
      <c r="D598" s="70" t="s">
        <v>74</v>
      </c>
      <c r="E598" s="55">
        <f>VLOOKUP(D598,สรุปที่เข้าร่วม!H:I,2,0)</f>
        <v>4</v>
      </c>
      <c r="F598" s="70" t="s">
        <v>1573</v>
      </c>
      <c r="G598" s="89"/>
      <c r="H598" s="73" t="s">
        <v>1424</v>
      </c>
      <c r="I598" s="89"/>
      <c r="J598" s="13" t="s">
        <v>75</v>
      </c>
      <c r="K598" s="12">
        <f>VLOOKUP(J598,สรุปที่เข้าร่วม!B:D,3,0)</f>
        <v>11</v>
      </c>
      <c r="L598" s="13" t="s">
        <v>21</v>
      </c>
      <c r="M598" s="23">
        <f>VLOOKUP(F598,school!F:G,2,0)</f>
        <v>11</v>
      </c>
    </row>
    <row r="599" spans="1:13" s="45" customFormat="1" ht="39.950000000000003" customHeight="1" x14ac:dyDescent="0.6">
      <c r="A599" s="68">
        <f>A598+1</f>
        <v>585</v>
      </c>
      <c r="B599" s="64" t="s">
        <v>458</v>
      </c>
      <c r="C599" s="69"/>
      <c r="D599" s="70" t="s">
        <v>74</v>
      </c>
      <c r="E599" s="55">
        <f>VLOOKUP(D599,สรุปที่เข้าร่วม!H:I,2,0)</f>
        <v>4</v>
      </c>
      <c r="F599" s="70" t="s">
        <v>1582</v>
      </c>
      <c r="G599" s="89"/>
      <c r="H599" s="73" t="s">
        <v>459</v>
      </c>
      <c r="I599" s="89"/>
      <c r="J599" s="13" t="s">
        <v>75</v>
      </c>
      <c r="K599" s="12">
        <f>VLOOKUP(J599,สรุปที่เข้าร่วม!B:D,3,0)</f>
        <v>11</v>
      </c>
      <c r="L599" s="13" t="s">
        <v>21</v>
      </c>
      <c r="M599" s="23">
        <f>VLOOKUP(F599,school!F:G,2,0)</f>
        <v>14</v>
      </c>
    </row>
    <row r="600" spans="1:13" s="45" customFormat="1" ht="39.950000000000003" customHeight="1" x14ac:dyDescent="0.6">
      <c r="A600" s="68">
        <f t="shared" ref="A600:A602" si="12">A599+1</f>
        <v>586</v>
      </c>
      <c r="B600" s="64" t="s">
        <v>460</v>
      </c>
      <c r="C600" s="69"/>
      <c r="D600" s="70" t="s">
        <v>74</v>
      </c>
      <c r="E600" s="55">
        <f>VLOOKUP(D600,สรุปที่เข้าร่วม!H:I,2,0)</f>
        <v>4</v>
      </c>
      <c r="F600" s="70" t="s">
        <v>1582</v>
      </c>
      <c r="G600" s="89"/>
      <c r="H600" s="73" t="s">
        <v>109</v>
      </c>
      <c r="I600" s="89"/>
      <c r="J600" s="13" t="s">
        <v>75</v>
      </c>
      <c r="K600" s="12">
        <f>VLOOKUP(J600,สรุปที่เข้าร่วม!B:D,3,0)</f>
        <v>11</v>
      </c>
      <c r="L600" s="13" t="s">
        <v>21</v>
      </c>
      <c r="M600" s="23">
        <f>VLOOKUP(F600,school!F:G,2,0)</f>
        <v>14</v>
      </c>
    </row>
    <row r="601" spans="1:13" s="45" customFormat="1" ht="39.950000000000003" customHeight="1" x14ac:dyDescent="0.6">
      <c r="A601" s="68">
        <f t="shared" si="12"/>
        <v>587</v>
      </c>
      <c r="B601" s="64" t="s">
        <v>72</v>
      </c>
      <c r="C601" s="69"/>
      <c r="D601" s="70" t="s">
        <v>74</v>
      </c>
      <c r="E601" s="55">
        <f>VLOOKUP(D601,สรุปที่เข้าร่วม!H:I,2,0)</f>
        <v>4</v>
      </c>
      <c r="F601" s="70" t="s">
        <v>1639</v>
      </c>
      <c r="G601" s="89"/>
      <c r="H601" s="73" t="s">
        <v>73</v>
      </c>
      <c r="I601" s="89"/>
      <c r="J601" s="13" t="s">
        <v>75</v>
      </c>
      <c r="K601" s="12">
        <f>VLOOKUP(J601,สรุปที่เข้าร่วม!B:D,3,0)</f>
        <v>11</v>
      </c>
      <c r="L601" s="13" t="s">
        <v>21</v>
      </c>
      <c r="M601" s="23">
        <f>VLOOKUP(F601,school!F:G,2,0)</f>
        <v>33</v>
      </c>
    </row>
    <row r="602" spans="1:13" s="45" customFormat="1" ht="39.950000000000003" customHeight="1" x14ac:dyDescent="0.6">
      <c r="A602" s="68">
        <f t="shared" si="12"/>
        <v>588</v>
      </c>
      <c r="B602" s="64" t="s">
        <v>1016</v>
      </c>
      <c r="C602" s="69"/>
      <c r="D602" s="70" t="s">
        <v>74</v>
      </c>
      <c r="E602" s="55">
        <f>VLOOKUP(D602,สรุปที่เข้าร่วม!H:I,2,0)</f>
        <v>4</v>
      </c>
      <c r="F602" s="70" t="s">
        <v>1693</v>
      </c>
      <c r="G602" s="89"/>
      <c r="H602" s="73" t="s">
        <v>1017</v>
      </c>
      <c r="I602" s="89"/>
      <c r="J602" s="13" t="s">
        <v>75</v>
      </c>
      <c r="K602" s="12">
        <f>VLOOKUP(J602,สรุปที่เข้าร่วม!B:D,3,0)</f>
        <v>11</v>
      </c>
      <c r="L602" s="13" t="s">
        <v>21</v>
      </c>
      <c r="M602" s="23">
        <f>VLOOKUP(F602,school!F:G,2,0)</f>
        <v>52</v>
      </c>
    </row>
  </sheetData>
  <autoFilter ref="A5:M602" xr:uid="{3AD5CB20-53F1-4C92-89DE-9966FCD96FE5}"/>
  <mergeCells count="3">
    <mergeCell ref="A1:I1"/>
    <mergeCell ref="A2:I2"/>
    <mergeCell ref="A3:I3"/>
  </mergeCells>
  <phoneticPr fontId="13" type="noConversion"/>
  <conditionalFormatting sqref="B5:B1048576">
    <cfRule type="duplicateValues" dxfId="2" priority="9"/>
  </conditionalFormatting>
  <pageMargins left="0.23622047244094491" right="0.23622047244094491" top="0.74803149606299213" bottom="0.74803149606299213" header="0.31496062992125984" footer="0.31496062992125984"/>
  <pageSetup paperSize="9" scale="79" orientation="portrait" r:id="rId1"/>
  <rowBreaks count="8" manualBreakCount="8">
    <brk id="42" max="8" man="1"/>
    <brk id="84" max="8" man="1"/>
    <brk id="125" max="8" man="1"/>
    <brk id="182" max="8" man="1"/>
    <brk id="279" max="8" man="1"/>
    <brk id="454" max="8" man="1"/>
    <brk id="487" max="8" man="1"/>
    <brk id="596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CFFA-2894-4409-B7B7-747146D78FAA}">
  <dimension ref="A3:B15"/>
  <sheetViews>
    <sheetView workbookViewId="0">
      <selection activeCell="B18" sqref="B18"/>
    </sheetView>
  </sheetViews>
  <sheetFormatPr defaultRowHeight="12.75" x14ac:dyDescent="0.2"/>
  <cols>
    <col min="1" max="1" width="30.42578125" bestFit="1" customWidth="1"/>
    <col min="2" max="2" width="27.28515625" bestFit="1" customWidth="1"/>
  </cols>
  <sheetData>
    <row r="3" spans="1:2" x14ac:dyDescent="0.2">
      <c r="A3" s="5" t="s">
        <v>1528</v>
      </c>
      <c r="B3" t="s">
        <v>1530</v>
      </c>
    </row>
    <row r="4" spans="1:2" x14ac:dyDescent="0.2">
      <c r="A4" s="4" t="s">
        <v>75</v>
      </c>
      <c r="B4" s="6">
        <v>6</v>
      </c>
    </row>
    <row r="5" spans="1:2" x14ac:dyDescent="0.2">
      <c r="A5" s="4" t="s">
        <v>45</v>
      </c>
      <c r="B5" s="6">
        <v>118</v>
      </c>
    </row>
    <row r="6" spans="1:2" x14ac:dyDescent="0.2">
      <c r="A6" s="4" t="s">
        <v>29</v>
      </c>
      <c r="B6" s="6">
        <v>200</v>
      </c>
    </row>
    <row r="7" spans="1:2" x14ac:dyDescent="0.2">
      <c r="A7" s="4" t="s">
        <v>15</v>
      </c>
      <c r="B7" s="6">
        <v>40</v>
      </c>
    </row>
    <row r="8" spans="1:2" x14ac:dyDescent="0.2">
      <c r="A8" s="4" t="s">
        <v>26</v>
      </c>
      <c r="B8" s="6">
        <v>40</v>
      </c>
    </row>
    <row r="9" spans="1:2" x14ac:dyDescent="0.2">
      <c r="A9" s="4" t="s">
        <v>61</v>
      </c>
      <c r="B9" s="6">
        <v>43</v>
      </c>
    </row>
    <row r="10" spans="1:2" x14ac:dyDescent="0.2">
      <c r="A10" s="4" t="s">
        <v>33</v>
      </c>
      <c r="B10" s="6">
        <v>59</v>
      </c>
    </row>
    <row r="11" spans="1:2" x14ac:dyDescent="0.2">
      <c r="A11" s="4" t="s">
        <v>71</v>
      </c>
      <c r="B11" s="6">
        <v>2</v>
      </c>
    </row>
    <row r="12" spans="1:2" x14ac:dyDescent="0.2">
      <c r="A12" s="4" t="s">
        <v>1455</v>
      </c>
      <c r="B12" s="6">
        <v>1</v>
      </c>
    </row>
    <row r="13" spans="1:2" x14ac:dyDescent="0.2">
      <c r="A13" s="4" t="s">
        <v>20</v>
      </c>
      <c r="B13" s="6">
        <v>47</v>
      </c>
    </row>
    <row r="14" spans="1:2" x14ac:dyDescent="0.2">
      <c r="A14" s="4" t="s">
        <v>41</v>
      </c>
      <c r="B14" s="6">
        <v>133</v>
      </c>
    </row>
    <row r="15" spans="1:2" x14ac:dyDescent="0.2">
      <c r="A15" s="4" t="s">
        <v>1529</v>
      </c>
      <c r="B15" s="6">
        <v>689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693"/>
  <sheetViews>
    <sheetView workbookViewId="0">
      <pane ySplit="4" topLeftCell="A244" activePane="bottomLeft" state="frozen"/>
      <selection pane="bottomLeft" activeCell="A256" sqref="A256"/>
    </sheetView>
  </sheetViews>
  <sheetFormatPr defaultColWidth="12.5703125" defaultRowHeight="15.75" customHeight="1" x14ac:dyDescent="0.55000000000000004"/>
  <cols>
    <col min="1" max="1" width="21.140625" style="3" customWidth="1"/>
    <col min="2" max="2" width="4.42578125" style="22" bestFit="1" customWidth="1"/>
    <col min="3" max="3" width="30.7109375" style="3" bestFit="1" customWidth="1"/>
    <col min="4" max="4" width="31.85546875" style="3" customWidth="1"/>
    <col min="5" max="5" width="18.85546875" style="3" customWidth="1"/>
    <col min="6" max="6" width="22.28515625" style="3" bestFit="1" customWidth="1"/>
    <col min="7" max="7" width="41.85546875" style="3" customWidth="1"/>
    <col min="8" max="8" width="30.42578125" style="3" bestFit="1" customWidth="1"/>
    <col min="9" max="9" width="9.28515625" style="2" customWidth="1"/>
    <col min="10" max="10" width="40.5703125" style="3" bestFit="1" customWidth="1"/>
    <col min="11" max="16" width="18.85546875" style="3" customWidth="1"/>
    <col min="17" max="16384" width="12.5703125" style="3"/>
  </cols>
  <sheetData>
    <row r="1" spans="1:12" ht="24" x14ac:dyDescent="0.55000000000000004">
      <c r="B1" s="7" t="s">
        <v>0</v>
      </c>
      <c r="C1" s="8"/>
      <c r="D1" s="8"/>
      <c r="E1" s="8"/>
      <c r="F1" s="8"/>
      <c r="G1" s="8"/>
      <c r="H1" s="8"/>
      <c r="I1" s="9"/>
      <c r="J1" s="8"/>
    </row>
    <row r="2" spans="1:12" ht="24" x14ac:dyDescent="0.55000000000000004">
      <c r="B2" s="7" t="s">
        <v>1</v>
      </c>
      <c r="C2" s="8"/>
      <c r="D2" s="8"/>
      <c r="E2" s="8"/>
      <c r="F2" s="8"/>
      <c r="G2" s="8"/>
      <c r="H2" s="8"/>
      <c r="I2" s="9"/>
      <c r="J2" s="8"/>
    </row>
    <row r="3" spans="1:12" ht="24" x14ac:dyDescent="0.55000000000000004">
      <c r="B3" s="7" t="s">
        <v>2</v>
      </c>
      <c r="C3" s="8"/>
      <c r="D3" s="8"/>
      <c r="E3" s="8"/>
      <c r="F3" s="8"/>
      <c r="G3" s="8"/>
      <c r="H3" s="8"/>
      <c r="I3" s="9"/>
      <c r="J3" s="8"/>
    </row>
    <row r="4" spans="1:12" ht="24" x14ac:dyDescent="0.55000000000000004">
      <c r="A4" s="8" t="s">
        <v>3</v>
      </c>
      <c r="B4" s="10" t="s">
        <v>1532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2"/>
      <c r="J4" s="11" t="s">
        <v>10</v>
      </c>
      <c r="K4" s="13" t="s">
        <v>1527</v>
      </c>
    </row>
    <row r="5" spans="1:12" ht="24" x14ac:dyDescent="0.55000000000000004">
      <c r="A5" s="14">
        <v>44826.423872557869</v>
      </c>
      <c r="B5" s="10">
        <v>1</v>
      </c>
      <c r="C5" s="13" t="s">
        <v>701</v>
      </c>
      <c r="D5" s="15"/>
      <c r="E5" s="16" t="s">
        <v>702</v>
      </c>
      <c r="F5" s="13" t="s">
        <v>37</v>
      </c>
      <c r="G5" s="13" t="s">
        <v>292</v>
      </c>
      <c r="H5" s="13" t="s">
        <v>15</v>
      </c>
      <c r="I5" s="12">
        <f>VLOOKUP(H5,สรุปที่เข้าร่วม!B:D,3,0)</f>
        <v>1</v>
      </c>
      <c r="J5" s="13" t="s">
        <v>21</v>
      </c>
      <c r="K5" s="15">
        <f>VLOOKUP(G5,ชีต2!A:B,2,0)</f>
        <v>1</v>
      </c>
    </row>
    <row r="6" spans="1:12" ht="24" x14ac:dyDescent="0.55000000000000004">
      <c r="A6" s="14">
        <v>44825.426576342594</v>
      </c>
      <c r="B6" s="10">
        <v>2</v>
      </c>
      <c r="C6" s="13" t="s">
        <v>352</v>
      </c>
      <c r="D6" s="15"/>
      <c r="E6" s="16" t="s">
        <v>353</v>
      </c>
      <c r="F6" s="13" t="s">
        <v>37</v>
      </c>
      <c r="G6" s="13" t="s">
        <v>354</v>
      </c>
      <c r="H6" s="13" t="s">
        <v>15</v>
      </c>
      <c r="I6" s="12">
        <f>VLOOKUP(H6,สรุปที่เข้าร่วม!B:D,3,0)</f>
        <v>1</v>
      </c>
      <c r="J6" s="13" t="s">
        <v>21</v>
      </c>
      <c r="K6" s="15">
        <f>VLOOKUP(G6,ชีต2!A:B,2,0)</f>
        <v>2</v>
      </c>
    </row>
    <row r="7" spans="1:12" ht="24" x14ac:dyDescent="0.55000000000000004">
      <c r="A7" s="14">
        <v>44825.427262152778</v>
      </c>
      <c r="B7" s="10">
        <v>3</v>
      </c>
      <c r="C7" s="13" t="s">
        <v>355</v>
      </c>
      <c r="D7" s="15"/>
      <c r="E7" s="16" t="s">
        <v>356</v>
      </c>
      <c r="F7" s="13" t="s">
        <v>37</v>
      </c>
      <c r="G7" s="13" t="s">
        <v>354</v>
      </c>
      <c r="H7" s="13" t="s">
        <v>15</v>
      </c>
      <c r="I7" s="12">
        <f>VLOOKUP(H7,สรุปที่เข้าร่วม!B:D,3,0)</f>
        <v>1</v>
      </c>
      <c r="J7" s="13" t="s">
        <v>21</v>
      </c>
      <c r="K7" s="15">
        <f>VLOOKUP(G7,ชีต2!A:B,2,0)</f>
        <v>2</v>
      </c>
    </row>
    <row r="8" spans="1:12" ht="24" x14ac:dyDescent="0.55000000000000004">
      <c r="A8" s="14">
        <v>44825.428134375004</v>
      </c>
      <c r="B8" s="10">
        <v>4</v>
      </c>
      <c r="C8" s="13" t="s">
        <v>357</v>
      </c>
      <c r="D8" s="15"/>
      <c r="E8" s="16" t="s">
        <v>358</v>
      </c>
      <c r="F8" s="13" t="s">
        <v>37</v>
      </c>
      <c r="G8" s="13" t="s">
        <v>354</v>
      </c>
      <c r="H8" s="13" t="s">
        <v>15</v>
      </c>
      <c r="I8" s="12">
        <f>VLOOKUP(H8,สรุปที่เข้าร่วม!B:D,3,0)</f>
        <v>1</v>
      </c>
      <c r="J8" s="13" t="s">
        <v>21</v>
      </c>
      <c r="K8" s="15">
        <f>VLOOKUP(G8,ชีต2!A:B,2,0)</f>
        <v>2</v>
      </c>
    </row>
    <row r="9" spans="1:12" ht="24" x14ac:dyDescent="0.55000000000000004">
      <c r="A9" s="14">
        <v>44825.431407847223</v>
      </c>
      <c r="B9" s="10">
        <v>5</v>
      </c>
      <c r="C9" s="13" t="s">
        <v>359</v>
      </c>
      <c r="D9" s="15"/>
      <c r="E9" s="16" t="s">
        <v>360</v>
      </c>
      <c r="F9" s="13" t="s">
        <v>37</v>
      </c>
      <c r="G9" s="13" t="s">
        <v>354</v>
      </c>
      <c r="H9" s="13" t="s">
        <v>15</v>
      </c>
      <c r="I9" s="12">
        <f>VLOOKUP(H9,สรุปที่เข้าร่วม!B:D,3,0)</f>
        <v>1</v>
      </c>
      <c r="J9" s="13" t="s">
        <v>21</v>
      </c>
      <c r="K9" s="15">
        <f>VLOOKUP(G9,ชีต2!A:B,2,0)</f>
        <v>2</v>
      </c>
    </row>
    <row r="10" spans="1:12" ht="24" x14ac:dyDescent="0.55000000000000004">
      <c r="A10" s="14">
        <v>44825.432272789352</v>
      </c>
      <c r="B10" s="10">
        <v>6</v>
      </c>
      <c r="C10" s="13" t="s">
        <v>361</v>
      </c>
      <c r="D10" s="15"/>
      <c r="E10" s="16" t="s">
        <v>362</v>
      </c>
      <c r="F10" s="13" t="s">
        <v>37</v>
      </c>
      <c r="G10" s="13" t="s">
        <v>354</v>
      </c>
      <c r="H10" s="13" t="s">
        <v>15</v>
      </c>
      <c r="I10" s="12">
        <f>VLOOKUP(H10,สรุปที่เข้าร่วม!B:D,3,0)</f>
        <v>1</v>
      </c>
      <c r="J10" s="13" t="s">
        <v>16</v>
      </c>
      <c r="K10" s="15">
        <f>VLOOKUP(G10,ชีต2!A:B,2,0)</f>
        <v>2</v>
      </c>
      <c r="L10" s="3" t="str">
        <f>VLOOKUP(K10,school!E:F,2,0)</f>
        <v>เตรียมอุดมศึกษา</v>
      </c>
    </row>
    <row r="11" spans="1:12" ht="24" x14ac:dyDescent="0.55000000000000004">
      <c r="A11" s="14">
        <v>44824.632141365742</v>
      </c>
      <c r="B11" s="10">
        <v>7</v>
      </c>
      <c r="C11" s="13" t="s">
        <v>222</v>
      </c>
      <c r="D11" s="15"/>
      <c r="E11" s="16" t="s">
        <v>223</v>
      </c>
      <c r="F11" s="13" t="s">
        <v>24</v>
      </c>
      <c r="G11" s="13" t="s">
        <v>219</v>
      </c>
      <c r="H11" s="13" t="s">
        <v>15</v>
      </c>
      <c r="I11" s="12">
        <f>VLOOKUP(H11,สรุปที่เข้าร่วม!B:D,3,0)</f>
        <v>1</v>
      </c>
      <c r="J11" s="13" t="s">
        <v>21</v>
      </c>
      <c r="K11" s="15">
        <f>VLOOKUP(G11,ชีต2!A:B,2,0)</f>
        <v>3</v>
      </c>
    </row>
    <row r="12" spans="1:12" ht="24" x14ac:dyDescent="0.55000000000000004">
      <c r="A12" s="14">
        <v>44824.690087187497</v>
      </c>
      <c r="B12" s="10">
        <v>8</v>
      </c>
      <c r="C12" s="13" t="s">
        <v>260</v>
      </c>
      <c r="D12" s="15"/>
      <c r="E12" s="16" t="s">
        <v>261</v>
      </c>
      <c r="F12" s="13" t="s">
        <v>37</v>
      </c>
      <c r="G12" s="13" t="s">
        <v>219</v>
      </c>
      <c r="H12" s="13" t="s">
        <v>15</v>
      </c>
      <c r="I12" s="12">
        <f>VLOOKUP(H12,สรุปที่เข้าร่วม!B:D,3,0)</f>
        <v>1</v>
      </c>
      <c r="J12" s="13" t="s">
        <v>16</v>
      </c>
      <c r="K12" s="15">
        <f>VLOOKUP(G12,ชีต2!A:B,2,0)</f>
        <v>3</v>
      </c>
      <c r="L12" s="110" t="str">
        <f>VLOOKUP(K12,school!E:F,2,0)</f>
        <v>ไตรมิตรวิทยาลัย</v>
      </c>
    </row>
    <row r="13" spans="1:12" ht="24" x14ac:dyDescent="0.55000000000000004">
      <c r="A13" s="14">
        <v>44825.957739710648</v>
      </c>
      <c r="B13" s="10">
        <v>9</v>
      </c>
      <c r="C13" s="13" t="s">
        <v>575</v>
      </c>
      <c r="D13" s="15"/>
      <c r="E13" s="16" t="s">
        <v>576</v>
      </c>
      <c r="F13" s="13" t="s">
        <v>37</v>
      </c>
      <c r="G13" s="13" t="s">
        <v>570</v>
      </c>
      <c r="H13" s="13" t="s">
        <v>15</v>
      </c>
      <c r="I13" s="12">
        <f>VLOOKUP(H13,สรุปที่เข้าร่วม!B:D,3,0)</f>
        <v>1</v>
      </c>
      <c r="J13" s="13" t="s">
        <v>21</v>
      </c>
      <c r="K13" s="15">
        <f>VLOOKUP(G13,ชีต2!A:B,2,0)</f>
        <v>4</v>
      </c>
    </row>
    <row r="14" spans="1:12" ht="24" x14ac:dyDescent="0.55000000000000004">
      <c r="A14" s="14">
        <v>44827.487319409724</v>
      </c>
      <c r="B14" s="10">
        <v>10</v>
      </c>
      <c r="C14" s="13" t="s">
        <v>1197</v>
      </c>
      <c r="D14" s="15"/>
      <c r="E14" s="16" t="s">
        <v>1198</v>
      </c>
      <c r="F14" s="13" t="s">
        <v>24</v>
      </c>
      <c r="G14" s="13" t="s">
        <v>570</v>
      </c>
      <c r="H14" s="13" t="s">
        <v>15</v>
      </c>
      <c r="I14" s="12">
        <f>VLOOKUP(H14,สรุปที่เข้าร่วม!B:D,3,0)</f>
        <v>1</v>
      </c>
      <c r="J14" s="13" t="s">
        <v>21</v>
      </c>
      <c r="K14" s="15">
        <f>VLOOKUP(G14,ชีต2!A:B,2,0)</f>
        <v>4</v>
      </c>
    </row>
    <row r="15" spans="1:12" ht="24" x14ac:dyDescent="0.55000000000000004">
      <c r="A15" s="14">
        <v>44826.611441388886</v>
      </c>
      <c r="B15" s="10">
        <v>11</v>
      </c>
      <c r="C15" s="13" t="s">
        <v>800</v>
      </c>
      <c r="D15" s="15"/>
      <c r="E15" s="16" t="s">
        <v>801</v>
      </c>
      <c r="F15" s="13" t="s">
        <v>24</v>
      </c>
      <c r="G15" s="13" t="s">
        <v>228</v>
      </c>
      <c r="H15" s="13" t="s">
        <v>15</v>
      </c>
      <c r="I15" s="12">
        <f>VLOOKUP(H15,สรุปที่เข้าร่วม!B:D,3,0)</f>
        <v>1</v>
      </c>
      <c r="J15" s="13" t="s">
        <v>21</v>
      </c>
      <c r="K15" s="15">
        <f>VLOOKUP(G15,ชีต2!A:B,2,0)</f>
        <v>5</v>
      </c>
    </row>
    <row r="16" spans="1:12" ht="24" x14ac:dyDescent="0.55000000000000004">
      <c r="A16" s="14">
        <v>44826.588896898145</v>
      </c>
      <c r="B16" s="10">
        <v>12</v>
      </c>
      <c r="C16" s="13" t="s">
        <v>776</v>
      </c>
      <c r="D16" s="13" t="s">
        <v>35</v>
      </c>
      <c r="E16" s="16" t="s">
        <v>777</v>
      </c>
      <c r="F16" s="13" t="s">
        <v>37</v>
      </c>
      <c r="G16" s="13" t="s">
        <v>169</v>
      </c>
      <c r="H16" s="13" t="s">
        <v>15</v>
      </c>
      <c r="I16" s="12">
        <f>VLOOKUP(H16,สรุปที่เข้าร่วม!B:D,3,0)</f>
        <v>1</v>
      </c>
      <c r="J16" s="13" t="s">
        <v>16</v>
      </c>
      <c r="K16" s="15">
        <f>VLOOKUP(G16,ชีต2!A:B,2,0)</f>
        <v>6</v>
      </c>
      <c r="L16" s="110" t="str">
        <f>VLOOKUP(K16,school!E:F,2,0)</f>
        <v>มักกะสันพิทยา</v>
      </c>
    </row>
    <row r="17" spans="1:12" ht="24" x14ac:dyDescent="0.55000000000000004">
      <c r="A17" s="14">
        <v>44827.461224409722</v>
      </c>
      <c r="B17" s="10">
        <v>13</v>
      </c>
      <c r="C17" s="13" t="s">
        <v>1184</v>
      </c>
      <c r="D17" s="15"/>
      <c r="E17" s="16" t="s">
        <v>1185</v>
      </c>
      <c r="F17" s="13" t="s">
        <v>37</v>
      </c>
      <c r="G17" s="13" t="s">
        <v>82</v>
      </c>
      <c r="H17" s="13" t="s">
        <v>15</v>
      </c>
      <c r="I17" s="12">
        <f>VLOOKUP(H17,สรุปที่เข้าร่วม!B:D,3,0)</f>
        <v>1</v>
      </c>
      <c r="J17" s="13" t="s">
        <v>21</v>
      </c>
      <c r="K17" s="15">
        <f>VLOOKUP(G17,ชีต2!A:B,2,0)</f>
        <v>11</v>
      </c>
    </row>
    <row r="18" spans="1:12" ht="24" x14ac:dyDescent="0.55000000000000004">
      <c r="A18" s="14">
        <v>44822.65733238426</v>
      </c>
      <c r="B18" s="10">
        <v>14</v>
      </c>
      <c r="C18" s="13" t="s">
        <v>11</v>
      </c>
      <c r="D18" s="15"/>
      <c r="E18" s="16" t="s">
        <v>12</v>
      </c>
      <c r="F18" s="13" t="s">
        <v>13</v>
      </c>
      <c r="G18" s="13" t="s">
        <v>14</v>
      </c>
      <c r="H18" s="13" t="s">
        <v>15</v>
      </c>
      <c r="I18" s="12">
        <f>VLOOKUP(H18,สรุปที่เข้าร่วม!B:D,3,0)</f>
        <v>1</v>
      </c>
      <c r="J18" s="13" t="s">
        <v>16</v>
      </c>
      <c r="K18" s="15">
        <f>VLOOKUP(G18,ชีต2!A:B,2,0)</f>
        <v>14</v>
      </c>
      <c r="L18" s="110" t="str">
        <f>VLOOKUP(K18,school!E:F,2,0)</f>
        <v>ศรีอยุธยา ในพระอุปถัมภ์ฯ</v>
      </c>
    </row>
    <row r="19" spans="1:12" ht="24" x14ac:dyDescent="0.55000000000000004">
      <c r="A19" s="14">
        <v>44826.634815833335</v>
      </c>
      <c r="B19" s="10">
        <v>15</v>
      </c>
      <c r="C19" s="13" t="s">
        <v>836</v>
      </c>
      <c r="D19" s="15"/>
      <c r="E19" s="16" t="s">
        <v>837</v>
      </c>
      <c r="F19" s="13" t="s">
        <v>37</v>
      </c>
      <c r="G19" s="13" t="s">
        <v>14</v>
      </c>
      <c r="H19" s="13" t="s">
        <v>15</v>
      </c>
      <c r="I19" s="12">
        <f>VLOOKUP(H19,สรุปที่เข้าร่วม!B:D,3,0)</f>
        <v>1</v>
      </c>
      <c r="J19" s="13" t="s">
        <v>21</v>
      </c>
      <c r="K19" s="15">
        <f>VLOOKUP(G19,ชีต2!A:B,2,0)</f>
        <v>14</v>
      </c>
    </row>
    <row r="20" spans="1:12" ht="24" x14ac:dyDescent="0.55000000000000004">
      <c r="A20" s="14">
        <v>44826.896397002318</v>
      </c>
      <c r="B20" s="10">
        <v>16</v>
      </c>
      <c r="C20" s="13" t="s">
        <v>1045</v>
      </c>
      <c r="D20" s="13" t="s">
        <v>35</v>
      </c>
      <c r="E20" s="16" t="s">
        <v>1046</v>
      </c>
      <c r="F20" s="13" t="s">
        <v>37</v>
      </c>
      <c r="G20" s="13" t="s">
        <v>1039</v>
      </c>
      <c r="H20" s="13" t="s">
        <v>15</v>
      </c>
      <c r="I20" s="12">
        <f>VLOOKUP(H20,สรุปที่เข้าร่วม!B:D,3,0)</f>
        <v>1</v>
      </c>
      <c r="J20" s="13" t="s">
        <v>21</v>
      </c>
      <c r="K20" s="15">
        <f>VLOOKUP(G20,ชีต2!A:B,2,0)</f>
        <v>22</v>
      </c>
    </row>
    <row r="21" spans="1:12" ht="24" x14ac:dyDescent="0.55000000000000004">
      <c r="A21" s="14">
        <v>44824.678540520836</v>
      </c>
      <c r="B21" s="10">
        <v>17</v>
      </c>
      <c r="C21" s="13" t="s">
        <v>231</v>
      </c>
      <c r="D21" s="15"/>
      <c r="E21" s="16" t="s">
        <v>232</v>
      </c>
      <c r="F21" s="13" t="s">
        <v>37</v>
      </c>
      <c r="G21" s="13" t="s">
        <v>233</v>
      </c>
      <c r="H21" s="13" t="s">
        <v>15</v>
      </c>
      <c r="I21" s="12">
        <f>VLOOKUP(H21,สรุปที่เข้าร่วม!B:D,3,0)</f>
        <v>1</v>
      </c>
      <c r="J21" s="13" t="s">
        <v>21</v>
      </c>
      <c r="K21" s="15">
        <f>VLOOKUP(G21,ชีต2!A:B,2,0)</f>
        <v>25</v>
      </c>
    </row>
    <row r="22" spans="1:12" ht="24" x14ac:dyDescent="0.55000000000000004">
      <c r="A22" s="14">
        <v>44824.708719016198</v>
      </c>
      <c r="B22" s="10">
        <v>18</v>
      </c>
      <c r="C22" s="13" t="s">
        <v>265</v>
      </c>
      <c r="D22" s="15"/>
      <c r="E22" s="16" t="s">
        <v>266</v>
      </c>
      <c r="F22" s="13" t="s">
        <v>37</v>
      </c>
      <c r="G22" s="13" t="s">
        <v>166</v>
      </c>
      <c r="H22" s="13" t="s">
        <v>15</v>
      </c>
      <c r="I22" s="12">
        <f>VLOOKUP(H22,สรุปที่เข้าร่วม!B:D,3,0)</f>
        <v>1</v>
      </c>
      <c r="J22" s="13" t="s">
        <v>21</v>
      </c>
      <c r="K22" s="15">
        <f>VLOOKUP(G22,ชีต2!A:B,2,0)</f>
        <v>27</v>
      </c>
    </row>
    <row r="23" spans="1:12" ht="24" x14ac:dyDescent="0.55000000000000004">
      <c r="A23" s="14">
        <v>44824.857406377312</v>
      </c>
      <c r="B23" s="10">
        <v>19</v>
      </c>
      <c r="C23" s="13" t="s">
        <v>300</v>
      </c>
      <c r="D23" s="13" t="s">
        <v>35</v>
      </c>
      <c r="E23" s="16" t="s">
        <v>301</v>
      </c>
      <c r="F23" s="13" t="s">
        <v>37</v>
      </c>
      <c r="G23" s="13" t="s">
        <v>299</v>
      </c>
      <c r="H23" s="13" t="s">
        <v>15</v>
      </c>
      <c r="I23" s="12">
        <f>VLOOKUP(H23,สรุปที่เข้าร่วม!B:D,3,0)</f>
        <v>1</v>
      </c>
      <c r="J23" s="13" t="s">
        <v>16</v>
      </c>
      <c r="K23" s="15">
        <f>VLOOKUP(G23,ชีต2!A:B,2,0)</f>
        <v>32</v>
      </c>
      <c r="L23" s="110" t="str">
        <f>VLOOKUP(K23,school!E:F,2,0)</f>
        <v>วัดบวรมงคล</v>
      </c>
    </row>
    <row r="24" spans="1:12" ht="24" x14ac:dyDescent="0.55000000000000004">
      <c r="A24" s="14">
        <v>44826.710974594913</v>
      </c>
      <c r="B24" s="10">
        <v>20</v>
      </c>
      <c r="C24" s="13" t="s">
        <v>893</v>
      </c>
      <c r="D24" s="15"/>
      <c r="E24" s="16" t="s">
        <v>894</v>
      </c>
      <c r="F24" s="13" t="s">
        <v>37</v>
      </c>
      <c r="G24" s="13" t="s">
        <v>846</v>
      </c>
      <c r="H24" s="13" t="s">
        <v>15</v>
      </c>
      <c r="I24" s="12">
        <f>VLOOKUP(H24,สรุปที่เข้าร่วม!B:D,3,0)</f>
        <v>1</v>
      </c>
      <c r="J24" s="13" t="s">
        <v>16</v>
      </c>
      <c r="K24" s="15">
        <f>VLOOKUP(G24,ชีต2!A:B,2,0)</f>
        <v>34</v>
      </c>
      <c r="L24" s="110" t="str">
        <f>VLOOKUP(K24,school!E:F,2,0)</f>
        <v>สตรีวัดระฆัง</v>
      </c>
    </row>
    <row r="25" spans="1:12" ht="24" x14ac:dyDescent="0.55000000000000004">
      <c r="A25" s="14">
        <v>44827.531499386576</v>
      </c>
      <c r="B25" s="10">
        <v>21</v>
      </c>
      <c r="C25" s="13" t="s">
        <v>1280</v>
      </c>
      <c r="D25" s="15"/>
      <c r="E25" s="16" t="s">
        <v>1281</v>
      </c>
      <c r="F25" s="13" t="s">
        <v>37</v>
      </c>
      <c r="G25" s="13" t="s">
        <v>1282</v>
      </c>
      <c r="H25" s="13" t="s">
        <v>15</v>
      </c>
      <c r="I25" s="12">
        <f>VLOOKUP(H25,สรุปที่เข้าร่วม!B:D,3,0)</f>
        <v>1</v>
      </c>
      <c r="J25" s="13" t="s">
        <v>21</v>
      </c>
      <c r="K25" s="15">
        <f>VLOOKUP(G25,ชีต2!A:B,2,0)</f>
        <v>40</v>
      </c>
    </row>
    <row r="26" spans="1:12" ht="24" x14ac:dyDescent="0.55000000000000004">
      <c r="A26" s="14">
        <v>44824.613050138891</v>
      </c>
      <c r="B26" s="10">
        <v>22</v>
      </c>
      <c r="C26" s="13" t="s">
        <v>209</v>
      </c>
      <c r="D26" s="13" t="s">
        <v>210</v>
      </c>
      <c r="E26" s="16" t="s">
        <v>211</v>
      </c>
      <c r="F26" s="13" t="s">
        <v>24</v>
      </c>
      <c r="G26" s="13" t="s">
        <v>206</v>
      </c>
      <c r="H26" s="13" t="s">
        <v>15</v>
      </c>
      <c r="I26" s="12">
        <f>VLOOKUP(H26,สรุปที่เข้าร่วม!B:D,3,0)</f>
        <v>1</v>
      </c>
      <c r="J26" s="13" t="s">
        <v>21</v>
      </c>
      <c r="K26" s="15">
        <f>VLOOKUP(G26,ชีต2!A:B,2,0)</f>
        <v>42</v>
      </c>
    </row>
    <row r="27" spans="1:12" ht="24" x14ac:dyDescent="0.55000000000000004">
      <c r="A27" s="14">
        <v>44827.439144756943</v>
      </c>
      <c r="B27" s="10">
        <v>23</v>
      </c>
      <c r="C27" s="13" t="s">
        <v>1172</v>
      </c>
      <c r="D27" s="15"/>
      <c r="E27" s="16" t="s">
        <v>1173</v>
      </c>
      <c r="F27" s="13" t="s">
        <v>37</v>
      </c>
      <c r="G27" s="13" t="s">
        <v>206</v>
      </c>
      <c r="H27" s="13" t="s">
        <v>15</v>
      </c>
      <c r="I27" s="12">
        <f>VLOOKUP(H27,สรุปที่เข้าร่วม!B:D,3,0)</f>
        <v>1</v>
      </c>
      <c r="J27" s="13" t="s">
        <v>21</v>
      </c>
      <c r="K27" s="15">
        <f>VLOOKUP(G27,ชีต2!A:B,2,0)</f>
        <v>42</v>
      </c>
    </row>
    <row r="28" spans="1:12" ht="24" x14ac:dyDescent="0.55000000000000004">
      <c r="A28" s="14">
        <v>44827.537616909722</v>
      </c>
      <c r="B28" s="10">
        <v>24</v>
      </c>
      <c r="C28" s="13" t="s">
        <v>1294</v>
      </c>
      <c r="D28" s="15"/>
      <c r="E28" s="16" t="s">
        <v>1295</v>
      </c>
      <c r="F28" s="13" t="s">
        <v>37</v>
      </c>
      <c r="G28" s="13" t="s">
        <v>206</v>
      </c>
      <c r="H28" s="13" t="s">
        <v>15</v>
      </c>
      <c r="I28" s="12">
        <f>VLOOKUP(H28,สรุปที่เข้าร่วม!B:D,3,0)</f>
        <v>1</v>
      </c>
      <c r="J28" s="13" t="s">
        <v>21</v>
      </c>
      <c r="K28" s="15">
        <f>VLOOKUP(G28,ชีต2!A:B,2,0)</f>
        <v>42</v>
      </c>
    </row>
    <row r="29" spans="1:12" ht="24" x14ac:dyDescent="0.55000000000000004">
      <c r="A29" s="14">
        <v>44827.513936307871</v>
      </c>
      <c r="B29" s="10">
        <v>25</v>
      </c>
      <c r="C29" s="13" t="s">
        <v>1234</v>
      </c>
      <c r="D29" s="15"/>
      <c r="E29" s="16" t="s">
        <v>1235</v>
      </c>
      <c r="F29" s="13" t="s">
        <v>24</v>
      </c>
      <c r="G29" s="13" t="s">
        <v>755</v>
      </c>
      <c r="H29" s="13" t="s">
        <v>15</v>
      </c>
      <c r="I29" s="12">
        <f>VLOOKUP(H29,สรุปที่เข้าร่วม!B:D,3,0)</f>
        <v>1</v>
      </c>
      <c r="J29" s="13" t="s">
        <v>21</v>
      </c>
      <c r="K29" s="15">
        <f>VLOOKUP(G29,ชีต2!A:B,2,0)</f>
        <v>45</v>
      </c>
    </row>
    <row r="30" spans="1:12" ht="24" x14ac:dyDescent="0.55000000000000004">
      <c r="A30" s="14">
        <v>44827.535132141202</v>
      </c>
      <c r="B30" s="10">
        <v>26</v>
      </c>
      <c r="C30" s="13" t="s">
        <v>1290</v>
      </c>
      <c r="D30" s="15"/>
      <c r="E30" s="16" t="s">
        <v>1291</v>
      </c>
      <c r="F30" s="13" t="s">
        <v>37</v>
      </c>
      <c r="G30" s="13" t="s">
        <v>755</v>
      </c>
      <c r="H30" s="13" t="s">
        <v>15</v>
      </c>
      <c r="I30" s="12">
        <f>VLOOKUP(H30,สรุปที่เข้าร่วม!B:D,3,0)</f>
        <v>1</v>
      </c>
      <c r="J30" s="13" t="s">
        <v>21</v>
      </c>
      <c r="K30" s="15">
        <f>VLOOKUP(G30,ชีต2!A:B,2,0)</f>
        <v>45</v>
      </c>
    </row>
    <row r="31" spans="1:12" ht="24" x14ac:dyDescent="0.55000000000000004">
      <c r="A31" s="14">
        <v>44825.379794942128</v>
      </c>
      <c r="B31" s="10">
        <v>27</v>
      </c>
      <c r="C31" s="13" t="s">
        <v>335</v>
      </c>
      <c r="D31" s="15"/>
      <c r="E31" s="16" t="s">
        <v>336</v>
      </c>
      <c r="F31" s="13" t="s">
        <v>37</v>
      </c>
      <c r="G31" s="13" t="s">
        <v>148</v>
      </c>
      <c r="H31" s="13" t="s">
        <v>15</v>
      </c>
      <c r="I31" s="12">
        <f>VLOOKUP(H31,สรุปที่เข้าร่วม!B:D,3,0)</f>
        <v>1</v>
      </c>
      <c r="J31" s="13" t="s">
        <v>21</v>
      </c>
      <c r="K31" s="15">
        <f>VLOOKUP(G31,ชีต2!A:B,2,0)</f>
        <v>47</v>
      </c>
    </row>
    <row r="32" spans="1:12" ht="24" x14ac:dyDescent="0.55000000000000004">
      <c r="A32" s="14">
        <v>44825.408627141209</v>
      </c>
      <c r="B32" s="10">
        <v>28</v>
      </c>
      <c r="C32" s="13" t="s">
        <v>339</v>
      </c>
      <c r="D32" s="15"/>
      <c r="E32" s="16" t="s">
        <v>340</v>
      </c>
      <c r="F32" s="13" t="s">
        <v>37</v>
      </c>
      <c r="G32" s="13" t="s">
        <v>148</v>
      </c>
      <c r="H32" s="13" t="s">
        <v>15</v>
      </c>
      <c r="I32" s="12">
        <f>VLOOKUP(H32,สรุปที่เข้าร่วม!B:D,3,0)</f>
        <v>1</v>
      </c>
      <c r="J32" s="13" t="s">
        <v>21</v>
      </c>
      <c r="K32" s="15">
        <f>VLOOKUP(G32,ชีต2!A:B,2,0)</f>
        <v>47</v>
      </c>
    </row>
    <row r="33" spans="1:12" ht="24" x14ac:dyDescent="0.55000000000000004">
      <c r="A33" s="14">
        <v>44827.509525092595</v>
      </c>
      <c r="B33" s="10">
        <v>29</v>
      </c>
      <c r="C33" s="13" t="s">
        <v>327</v>
      </c>
      <c r="D33" s="15"/>
      <c r="E33" s="16" t="s">
        <v>328</v>
      </c>
      <c r="F33" s="13" t="s">
        <v>37</v>
      </c>
      <c r="G33" s="13" t="s">
        <v>148</v>
      </c>
      <c r="H33" s="13" t="s">
        <v>15</v>
      </c>
      <c r="I33" s="12">
        <f>VLOOKUP(H33,สรุปที่เข้าร่วม!B:D,3,0)</f>
        <v>1</v>
      </c>
      <c r="J33" s="13" t="s">
        <v>21</v>
      </c>
      <c r="K33" s="15">
        <f>VLOOKUP(G33,ชีต2!A:B,2,0)</f>
        <v>47</v>
      </c>
    </row>
    <row r="34" spans="1:12" ht="24" x14ac:dyDescent="0.55000000000000004">
      <c r="A34" s="14">
        <v>44826.621642222221</v>
      </c>
      <c r="B34" s="10">
        <v>30</v>
      </c>
      <c r="C34" s="13" t="s">
        <v>822</v>
      </c>
      <c r="D34" s="15"/>
      <c r="E34" s="16" t="s">
        <v>823</v>
      </c>
      <c r="F34" s="13" t="s">
        <v>37</v>
      </c>
      <c r="G34" s="13" t="s">
        <v>19</v>
      </c>
      <c r="H34" s="13" t="s">
        <v>15</v>
      </c>
      <c r="I34" s="12">
        <f>VLOOKUP(H34,สรุปที่เข้าร่วม!B:D,3,0)</f>
        <v>1</v>
      </c>
      <c r="J34" s="13" t="s">
        <v>21</v>
      </c>
      <c r="K34" s="15">
        <f>VLOOKUP(G34,ชีต2!A:B,2,0)</f>
        <v>50</v>
      </c>
    </row>
    <row r="35" spans="1:12" ht="24" x14ac:dyDescent="0.55000000000000004">
      <c r="A35" s="14">
        <v>44826.761055671297</v>
      </c>
      <c r="B35" s="10">
        <v>31</v>
      </c>
      <c r="C35" s="13" t="s">
        <v>983</v>
      </c>
      <c r="D35" s="15"/>
      <c r="E35" s="16" t="s">
        <v>984</v>
      </c>
      <c r="F35" s="13" t="s">
        <v>37</v>
      </c>
      <c r="G35" s="13" t="s">
        <v>44</v>
      </c>
      <c r="H35" s="13" t="s">
        <v>15</v>
      </c>
      <c r="I35" s="12">
        <f>VLOOKUP(H35,สรุปที่เข้าร่วม!B:D,3,0)</f>
        <v>1</v>
      </c>
      <c r="J35" s="13" t="s">
        <v>21</v>
      </c>
      <c r="K35" s="15">
        <f>VLOOKUP(G35,ชีต2!A:B,2,0)</f>
        <v>51</v>
      </c>
    </row>
    <row r="36" spans="1:12" ht="24" x14ac:dyDescent="0.55000000000000004">
      <c r="A36" s="14">
        <v>44827.870275266207</v>
      </c>
      <c r="B36" s="10">
        <v>32</v>
      </c>
      <c r="C36" s="13" t="s">
        <v>1507</v>
      </c>
      <c r="D36" s="15"/>
      <c r="E36" s="16" t="s">
        <v>1508</v>
      </c>
      <c r="F36" s="13" t="s">
        <v>37</v>
      </c>
      <c r="G36" s="13" t="s">
        <v>44</v>
      </c>
      <c r="H36" s="13" t="s">
        <v>15</v>
      </c>
      <c r="I36" s="12">
        <f>VLOOKUP(H36,สรุปที่เข้าร่วม!B:D,3,0)</f>
        <v>1</v>
      </c>
      <c r="J36" s="13" t="s">
        <v>16</v>
      </c>
      <c r="K36" s="15">
        <f>VLOOKUP(G36,ชีต2!A:B,2,0)</f>
        <v>51</v>
      </c>
      <c r="L36" s="110" t="str">
        <f>VLOOKUP(K36,school!E:F,2,0)</f>
        <v>อิสลามวิทยาลัยแห่งประเทศไทย</v>
      </c>
    </row>
    <row r="37" spans="1:12" ht="24" x14ac:dyDescent="0.55000000000000004">
      <c r="A37" s="14">
        <v>44826.567754201387</v>
      </c>
      <c r="B37" s="10">
        <v>33</v>
      </c>
      <c r="C37" s="13" t="s">
        <v>761</v>
      </c>
      <c r="D37" s="15"/>
      <c r="E37" s="16" t="s">
        <v>762</v>
      </c>
      <c r="F37" s="13" t="s">
        <v>37</v>
      </c>
      <c r="G37" s="13" t="s">
        <v>32</v>
      </c>
      <c r="H37" s="13" t="s">
        <v>15</v>
      </c>
      <c r="I37" s="12">
        <f>VLOOKUP(H37,สรุปที่เข้าร่วม!B:D,3,0)</f>
        <v>1</v>
      </c>
      <c r="J37" s="13" t="s">
        <v>21</v>
      </c>
      <c r="K37" s="15">
        <f>VLOOKUP(G37,ชีต2!A:B,2,0)</f>
        <v>52</v>
      </c>
    </row>
    <row r="38" spans="1:12" ht="24" x14ac:dyDescent="0.55000000000000004">
      <c r="A38" s="14">
        <v>44825.65842010417</v>
      </c>
      <c r="B38" s="10">
        <v>34</v>
      </c>
      <c r="C38" s="13" t="s">
        <v>481</v>
      </c>
      <c r="D38" s="13" t="s">
        <v>35</v>
      </c>
      <c r="E38" s="13" t="s">
        <v>482</v>
      </c>
      <c r="F38" s="13" t="s">
        <v>24</v>
      </c>
      <c r="G38" s="13" t="s">
        <v>483</v>
      </c>
      <c r="H38" s="13" t="s">
        <v>15</v>
      </c>
      <c r="I38" s="12">
        <f>VLOOKUP(H38,สรุปที่เข้าร่วม!B:D,3,0)</f>
        <v>1</v>
      </c>
      <c r="J38" s="13" t="s">
        <v>21</v>
      </c>
      <c r="K38" s="15">
        <f>VLOOKUP(G38,ชีต2!A:B,2,0)</f>
        <v>54</v>
      </c>
    </row>
    <row r="39" spans="1:12" ht="24" x14ac:dyDescent="0.55000000000000004">
      <c r="A39" s="14">
        <v>44826.75385090278</v>
      </c>
      <c r="B39" s="10">
        <v>35</v>
      </c>
      <c r="C39" s="13" t="s">
        <v>956</v>
      </c>
      <c r="D39" s="15"/>
      <c r="E39" s="16" t="s">
        <v>957</v>
      </c>
      <c r="F39" s="13" t="s">
        <v>37</v>
      </c>
      <c r="G39" s="13" t="s">
        <v>638</v>
      </c>
      <c r="H39" s="13" t="s">
        <v>15</v>
      </c>
      <c r="I39" s="12">
        <f>VLOOKUP(H39,สรุปที่เข้าร่วม!B:D,3,0)</f>
        <v>1</v>
      </c>
      <c r="J39" s="13" t="s">
        <v>21</v>
      </c>
      <c r="K39" s="15">
        <f>VLOOKUP(G39,ชีต2!A:B,2,0)</f>
        <v>55</v>
      </c>
    </row>
    <row r="40" spans="1:12" ht="24" x14ac:dyDescent="0.55000000000000004">
      <c r="A40" s="14">
        <v>44826.811889849538</v>
      </c>
      <c r="B40" s="10">
        <v>36</v>
      </c>
      <c r="C40" s="13" t="s">
        <v>1012</v>
      </c>
      <c r="D40" s="13" t="s">
        <v>35</v>
      </c>
      <c r="E40" s="16" t="s">
        <v>1013</v>
      </c>
      <c r="F40" s="13" t="s">
        <v>24</v>
      </c>
      <c r="G40" s="13" t="s">
        <v>638</v>
      </c>
      <c r="H40" s="13" t="s">
        <v>15</v>
      </c>
      <c r="I40" s="12">
        <f>VLOOKUP(H40,สรุปที่เข้าร่วม!B:D,3,0)</f>
        <v>1</v>
      </c>
      <c r="J40" s="13" t="s">
        <v>21</v>
      </c>
      <c r="K40" s="15">
        <f>VLOOKUP(G40,ชีต2!A:B,2,0)</f>
        <v>55</v>
      </c>
    </row>
    <row r="41" spans="1:12" ht="24" x14ac:dyDescent="0.55000000000000004">
      <c r="A41" s="14">
        <v>44827.676457743059</v>
      </c>
      <c r="B41" s="10">
        <v>37</v>
      </c>
      <c r="C41" s="13" t="s">
        <v>1474</v>
      </c>
      <c r="D41" s="15"/>
      <c r="E41" s="16" t="s">
        <v>1475</v>
      </c>
      <c r="F41" s="13" t="s">
        <v>37</v>
      </c>
      <c r="G41" s="13" t="s">
        <v>1304</v>
      </c>
      <c r="H41" s="13" t="s">
        <v>15</v>
      </c>
      <c r="I41" s="12">
        <f>VLOOKUP(H41,สรุปที่เข้าร่วม!B:D,3,0)</f>
        <v>1</v>
      </c>
      <c r="J41" s="13" t="s">
        <v>21</v>
      </c>
      <c r="K41" s="15">
        <f>VLOOKUP(G41,ชีต2!A:B,2,0)</f>
        <v>57</v>
      </c>
    </row>
    <row r="42" spans="1:12" ht="24" x14ac:dyDescent="0.55000000000000004">
      <c r="A42" s="14">
        <v>44824.945331585652</v>
      </c>
      <c r="B42" s="10">
        <v>38</v>
      </c>
      <c r="C42" s="13" t="s">
        <v>305</v>
      </c>
      <c r="D42" s="15"/>
      <c r="E42" s="16" t="s">
        <v>306</v>
      </c>
      <c r="F42" s="13" t="s">
        <v>37</v>
      </c>
      <c r="G42" s="13" t="s">
        <v>307</v>
      </c>
      <c r="H42" s="13" t="s">
        <v>15</v>
      </c>
      <c r="I42" s="12">
        <f>VLOOKUP(H42,สรุปที่เข้าร่วม!B:D,3,0)</f>
        <v>1</v>
      </c>
      <c r="J42" s="13" t="s">
        <v>21</v>
      </c>
      <c r="K42" s="15">
        <f>VLOOKUP(G42,ชีต2!A:B,2,0)</f>
        <v>59</v>
      </c>
    </row>
    <row r="43" spans="1:12" ht="24" x14ac:dyDescent="0.55000000000000004">
      <c r="A43" s="14">
        <v>44825.672232418983</v>
      </c>
      <c r="B43" s="10">
        <v>39</v>
      </c>
      <c r="C43" s="13" t="s">
        <v>497</v>
      </c>
      <c r="D43" s="13" t="s">
        <v>35</v>
      </c>
      <c r="E43" s="13" t="s">
        <v>498</v>
      </c>
      <c r="F43" s="13" t="s">
        <v>37</v>
      </c>
      <c r="G43" s="13" t="s">
        <v>499</v>
      </c>
      <c r="H43" s="13" t="s">
        <v>15</v>
      </c>
      <c r="I43" s="12">
        <f>VLOOKUP(H43,สรุปที่เข้าร่วม!B:D,3,0)</f>
        <v>1</v>
      </c>
      <c r="J43" s="13" t="s">
        <v>21</v>
      </c>
      <c r="K43" s="15">
        <f>VLOOKUP(G43,ชีต2!A:B,2,0)</f>
        <v>62</v>
      </c>
    </row>
    <row r="44" spans="1:12" ht="24" x14ac:dyDescent="0.55000000000000004">
      <c r="A44" s="14">
        <v>44826.724044085648</v>
      </c>
      <c r="B44" s="10">
        <v>40</v>
      </c>
      <c r="C44" s="13" t="s">
        <v>909</v>
      </c>
      <c r="D44" s="15"/>
      <c r="E44" s="13" t="s">
        <v>910</v>
      </c>
      <c r="F44" s="13" t="s">
        <v>13</v>
      </c>
      <c r="G44" s="13" t="s">
        <v>886</v>
      </c>
      <c r="H44" s="13" t="s">
        <v>15</v>
      </c>
      <c r="I44" s="12">
        <f>VLOOKUP(H44,สรุปที่เข้าร่วม!B:D,3,0)</f>
        <v>1</v>
      </c>
      <c r="J44" s="13" t="s">
        <v>21</v>
      </c>
      <c r="K44" s="15">
        <f>VLOOKUP(G44,ชีต2!A:B,2,0)</f>
        <v>64</v>
      </c>
    </row>
    <row r="45" spans="1:12" ht="24" x14ac:dyDescent="0.55000000000000004">
      <c r="A45" s="14">
        <v>44824.840927581019</v>
      </c>
      <c r="B45" s="10">
        <v>41</v>
      </c>
      <c r="C45" s="13" t="s">
        <v>290</v>
      </c>
      <c r="D45" s="13"/>
      <c r="E45" s="16" t="s">
        <v>291</v>
      </c>
      <c r="F45" s="13" t="s">
        <v>24</v>
      </c>
      <c r="G45" s="13" t="s">
        <v>292</v>
      </c>
      <c r="H45" s="13" t="s">
        <v>26</v>
      </c>
      <c r="I45" s="12">
        <f>VLOOKUP(H45,สรุปที่เข้าร่วม!B:D,3,0)</f>
        <v>2</v>
      </c>
      <c r="J45" s="13" t="s">
        <v>21</v>
      </c>
      <c r="K45" s="15">
        <f>VLOOKUP(G45,ชีต2!A:B,2,0)</f>
        <v>1</v>
      </c>
    </row>
    <row r="46" spans="1:12" ht="24" x14ac:dyDescent="0.55000000000000004">
      <c r="A46" s="14">
        <v>44826.44934230324</v>
      </c>
      <c r="B46" s="10">
        <v>42</v>
      </c>
      <c r="C46" s="13" t="s">
        <v>714</v>
      </c>
      <c r="D46" s="15"/>
      <c r="E46" s="16" t="s">
        <v>715</v>
      </c>
      <c r="F46" s="13" t="s">
        <v>37</v>
      </c>
      <c r="G46" s="13" t="s">
        <v>292</v>
      </c>
      <c r="H46" s="13" t="s">
        <v>26</v>
      </c>
      <c r="I46" s="12">
        <f>VLOOKUP(H46,สรุปที่เข้าร่วม!B:D,3,0)</f>
        <v>2</v>
      </c>
      <c r="J46" s="13" t="s">
        <v>21</v>
      </c>
      <c r="K46" s="15">
        <f>VLOOKUP(G46,ชีต2!A:B,2,0)</f>
        <v>1</v>
      </c>
    </row>
    <row r="47" spans="1:12" ht="24" x14ac:dyDescent="0.55000000000000004">
      <c r="A47" s="14">
        <v>44825.443085844905</v>
      </c>
      <c r="B47" s="10">
        <v>43</v>
      </c>
      <c r="C47" s="13" t="s">
        <v>366</v>
      </c>
      <c r="D47" s="15"/>
      <c r="E47" s="16" t="s">
        <v>367</v>
      </c>
      <c r="F47" s="13" t="s">
        <v>37</v>
      </c>
      <c r="G47" s="13" t="s">
        <v>354</v>
      </c>
      <c r="H47" s="13" t="s">
        <v>26</v>
      </c>
      <c r="I47" s="12">
        <f>VLOOKUP(H47,สรุปที่เข้าร่วม!B:D,3,0)</f>
        <v>2</v>
      </c>
      <c r="J47" s="13" t="s">
        <v>21</v>
      </c>
      <c r="K47" s="15">
        <f>VLOOKUP(G47,ชีต2!A:B,2,0)</f>
        <v>2</v>
      </c>
    </row>
    <row r="48" spans="1:12" ht="24" x14ac:dyDescent="0.55000000000000004">
      <c r="A48" s="14">
        <v>44825.444030300925</v>
      </c>
      <c r="B48" s="10">
        <v>44</v>
      </c>
      <c r="C48" s="13" t="s">
        <v>368</v>
      </c>
      <c r="D48" s="15"/>
      <c r="E48" s="16" t="s">
        <v>369</v>
      </c>
      <c r="F48" s="13" t="s">
        <v>37</v>
      </c>
      <c r="G48" s="13" t="s">
        <v>354</v>
      </c>
      <c r="H48" s="13" t="s">
        <v>26</v>
      </c>
      <c r="I48" s="12">
        <f>VLOOKUP(H48,สรุปที่เข้าร่วม!B:D,3,0)</f>
        <v>2</v>
      </c>
      <c r="J48" s="13" t="s">
        <v>21</v>
      </c>
      <c r="K48" s="15">
        <f>VLOOKUP(G48,ชีต2!A:B,2,0)</f>
        <v>2</v>
      </c>
    </row>
    <row r="49" spans="1:12" ht="24" x14ac:dyDescent="0.55000000000000004">
      <c r="A49" s="14">
        <v>44825.44510271991</v>
      </c>
      <c r="B49" s="10">
        <v>45</v>
      </c>
      <c r="C49" s="13" t="s">
        <v>370</v>
      </c>
      <c r="D49" s="15"/>
      <c r="E49" s="16" t="s">
        <v>371</v>
      </c>
      <c r="F49" s="13" t="s">
        <v>37</v>
      </c>
      <c r="G49" s="13" t="s">
        <v>354</v>
      </c>
      <c r="H49" s="13" t="s">
        <v>26</v>
      </c>
      <c r="I49" s="12">
        <f>VLOOKUP(H49,สรุปที่เข้าร่วม!B:D,3,0)</f>
        <v>2</v>
      </c>
      <c r="J49" s="13" t="s">
        <v>21</v>
      </c>
      <c r="K49" s="15">
        <f>VLOOKUP(G49,ชีต2!A:B,2,0)</f>
        <v>2</v>
      </c>
    </row>
    <row r="50" spans="1:12" ht="24" x14ac:dyDescent="0.55000000000000004">
      <c r="A50" s="14">
        <v>44824.689264710643</v>
      </c>
      <c r="B50" s="10">
        <v>46</v>
      </c>
      <c r="C50" s="13" t="s">
        <v>258</v>
      </c>
      <c r="D50" s="15"/>
      <c r="E50" s="16" t="s">
        <v>259</v>
      </c>
      <c r="F50" s="13" t="s">
        <v>37</v>
      </c>
      <c r="G50" s="13" t="s">
        <v>219</v>
      </c>
      <c r="H50" s="13" t="s">
        <v>26</v>
      </c>
      <c r="I50" s="12">
        <f>VLOOKUP(H50,สรุปที่เข้าร่วม!B:D,3,0)</f>
        <v>2</v>
      </c>
      <c r="J50" s="13" t="s">
        <v>21</v>
      </c>
      <c r="K50" s="15">
        <f>VLOOKUP(G50,ชีต2!A:B,2,0)</f>
        <v>3</v>
      </c>
    </row>
    <row r="51" spans="1:12" ht="24" x14ac:dyDescent="0.55000000000000004">
      <c r="A51" s="14">
        <v>44826.518604050929</v>
      </c>
      <c r="B51" s="10">
        <v>47</v>
      </c>
      <c r="C51" s="13" t="s">
        <v>756</v>
      </c>
      <c r="D51" s="15"/>
      <c r="E51" s="16" t="s">
        <v>757</v>
      </c>
      <c r="F51" s="13" t="s">
        <v>37</v>
      </c>
      <c r="G51" s="13" t="s">
        <v>570</v>
      </c>
      <c r="H51" s="13" t="s">
        <v>26</v>
      </c>
      <c r="I51" s="12">
        <f>VLOOKUP(H51,สรุปที่เข้าร่วม!B:D,3,0)</f>
        <v>2</v>
      </c>
      <c r="J51" s="13" t="s">
        <v>21</v>
      </c>
      <c r="K51" s="15">
        <f>VLOOKUP(G51,ชีต2!A:B,2,0)</f>
        <v>4</v>
      </c>
    </row>
    <row r="52" spans="1:12" ht="24" x14ac:dyDescent="0.55000000000000004">
      <c r="A52" s="14">
        <v>44826.594272499999</v>
      </c>
      <c r="B52" s="10">
        <v>48</v>
      </c>
      <c r="C52" s="13" t="s">
        <v>285</v>
      </c>
      <c r="D52" s="15"/>
      <c r="E52" s="16" t="s">
        <v>286</v>
      </c>
      <c r="F52" s="13" t="s">
        <v>24</v>
      </c>
      <c r="G52" s="13" t="s">
        <v>228</v>
      </c>
      <c r="H52" s="13" t="s">
        <v>26</v>
      </c>
      <c r="I52" s="12">
        <f>VLOOKUP(H52,สรุปที่เข้าร่วม!B:D,3,0)</f>
        <v>2</v>
      </c>
      <c r="J52" s="13" t="s">
        <v>21</v>
      </c>
      <c r="K52" s="15">
        <f>VLOOKUP(G52,ชีต2!A:B,2,0)</f>
        <v>5</v>
      </c>
    </row>
    <row r="53" spans="1:12" ht="24" x14ac:dyDescent="0.55000000000000004">
      <c r="A53" s="14">
        <v>44827.54967177083</v>
      </c>
      <c r="B53" s="10">
        <v>49</v>
      </c>
      <c r="C53" s="13" t="s">
        <v>1323</v>
      </c>
      <c r="D53" s="13" t="s">
        <v>1324</v>
      </c>
      <c r="E53" s="16" t="s">
        <v>1325</v>
      </c>
      <c r="F53" s="13" t="s">
        <v>37</v>
      </c>
      <c r="G53" s="13" t="s">
        <v>1178</v>
      </c>
      <c r="H53" s="13" t="s">
        <v>26</v>
      </c>
      <c r="I53" s="12">
        <f>VLOOKUP(H53,สรุปที่เข้าร่วม!B:D,3,0)</f>
        <v>2</v>
      </c>
      <c r="J53" s="13" t="s">
        <v>16</v>
      </c>
      <c r="K53" s="15">
        <f>VLOOKUP(G53,ชีต2!A:B,2,0)</f>
        <v>12</v>
      </c>
      <c r="L53" s="110" t="str">
        <f>VLOOKUP(K53,school!E:F,2,0)</f>
        <v>โยธินบูรณะ</v>
      </c>
    </row>
    <row r="54" spans="1:12" ht="24" x14ac:dyDescent="0.55000000000000004">
      <c r="A54" s="14">
        <v>44827.434296736115</v>
      </c>
      <c r="B54" s="10">
        <v>50</v>
      </c>
      <c r="C54" s="13" t="s">
        <v>1170</v>
      </c>
      <c r="D54" s="15"/>
      <c r="E54" s="16" t="s">
        <v>1171</v>
      </c>
      <c r="F54" s="13" t="s">
        <v>24</v>
      </c>
      <c r="G54" s="13" t="s">
        <v>14</v>
      </c>
      <c r="H54" s="13" t="s">
        <v>26</v>
      </c>
      <c r="I54" s="12">
        <f>VLOOKUP(H54,สรุปที่เข้าร่วม!B:D,3,0)</f>
        <v>2</v>
      </c>
      <c r="J54" s="13" t="s">
        <v>16</v>
      </c>
      <c r="K54" s="15">
        <f>VLOOKUP(G54,ชีต2!A:B,2,0)</f>
        <v>14</v>
      </c>
      <c r="L54" s="110" t="str">
        <f>VLOOKUP(K54,school!E:F,2,0)</f>
        <v>ศรีอยุธยา ในพระอุปถัมภ์ฯ</v>
      </c>
    </row>
    <row r="55" spans="1:12" ht="24" x14ac:dyDescent="0.55000000000000004">
      <c r="A55" s="14">
        <v>44827.392456620371</v>
      </c>
      <c r="B55" s="10">
        <v>51</v>
      </c>
      <c r="C55" s="13" t="s">
        <v>1133</v>
      </c>
      <c r="D55" s="13" t="s">
        <v>35</v>
      </c>
      <c r="E55" s="16" t="s">
        <v>1134</v>
      </c>
      <c r="F55" s="13" t="s">
        <v>37</v>
      </c>
      <c r="G55" s="13" t="s">
        <v>668</v>
      </c>
      <c r="H55" s="13" t="s">
        <v>26</v>
      </c>
      <c r="I55" s="12">
        <f>VLOOKUP(H55,สรุปที่เข้าร่วม!B:D,3,0)</f>
        <v>2</v>
      </c>
      <c r="J55" s="13" t="s">
        <v>21</v>
      </c>
      <c r="K55" s="15">
        <f>VLOOKUP(G55,ชีต2!A:B,2,0)</f>
        <v>15</v>
      </c>
    </row>
    <row r="56" spans="1:12" ht="24" x14ac:dyDescent="0.55000000000000004">
      <c r="A56" s="14">
        <v>44826.886047453707</v>
      </c>
      <c r="B56" s="10">
        <v>52</v>
      </c>
      <c r="C56" s="13" t="s">
        <v>1042</v>
      </c>
      <c r="D56" s="13" t="s">
        <v>1043</v>
      </c>
      <c r="E56" s="16" t="s">
        <v>1044</v>
      </c>
      <c r="F56" s="13" t="s">
        <v>37</v>
      </c>
      <c r="G56" s="13" t="s">
        <v>1039</v>
      </c>
      <c r="H56" s="13" t="s">
        <v>26</v>
      </c>
      <c r="I56" s="12">
        <f>VLOOKUP(H56,สรุปที่เข้าร่วม!B:D,3,0)</f>
        <v>2</v>
      </c>
      <c r="J56" s="13" t="s">
        <v>21</v>
      </c>
      <c r="K56" s="15">
        <f>VLOOKUP(G56,ชีต2!A:B,2,0)</f>
        <v>22</v>
      </c>
    </row>
    <row r="57" spans="1:12" ht="24" x14ac:dyDescent="0.55000000000000004">
      <c r="A57" s="14">
        <v>44824.686545694443</v>
      </c>
      <c r="B57" s="10">
        <v>53</v>
      </c>
      <c r="C57" s="13" t="s">
        <v>250</v>
      </c>
      <c r="D57" s="15"/>
      <c r="E57" s="16" t="s">
        <v>251</v>
      </c>
      <c r="F57" s="13" t="s">
        <v>24</v>
      </c>
      <c r="G57" s="13" t="s">
        <v>233</v>
      </c>
      <c r="H57" s="13" t="s">
        <v>26</v>
      </c>
      <c r="I57" s="12">
        <f>VLOOKUP(H57,สรุปที่เข้าร่วม!B:D,3,0)</f>
        <v>2</v>
      </c>
      <c r="J57" s="13" t="s">
        <v>21</v>
      </c>
      <c r="K57" s="15">
        <f>VLOOKUP(G57,ชีต2!A:B,2,0)</f>
        <v>25</v>
      </c>
    </row>
    <row r="58" spans="1:12" ht="24" x14ac:dyDescent="0.55000000000000004">
      <c r="A58" s="14">
        <v>44824.543444074079</v>
      </c>
      <c r="B58" s="10">
        <v>54</v>
      </c>
      <c r="C58" s="13" t="s">
        <v>170</v>
      </c>
      <c r="D58" s="13" t="s">
        <v>35</v>
      </c>
      <c r="E58" s="16" t="s">
        <v>171</v>
      </c>
      <c r="F58" s="13" t="s">
        <v>37</v>
      </c>
      <c r="G58" s="13" t="s">
        <v>172</v>
      </c>
      <c r="H58" s="13" t="s">
        <v>26</v>
      </c>
      <c r="I58" s="12">
        <f>VLOOKUP(H58,สรุปที่เข้าร่วม!B:D,3,0)</f>
        <v>2</v>
      </c>
      <c r="J58" s="13" t="s">
        <v>21</v>
      </c>
      <c r="K58" s="15">
        <f>VLOOKUP(G58,ชีต2!A:B,2,0)</f>
        <v>26</v>
      </c>
    </row>
    <row r="59" spans="1:12" ht="24" x14ac:dyDescent="0.55000000000000004">
      <c r="A59" s="14">
        <v>44824.667455046292</v>
      </c>
      <c r="B59" s="10">
        <v>55</v>
      </c>
      <c r="C59" s="13" t="s">
        <v>229</v>
      </c>
      <c r="D59" s="15"/>
      <c r="E59" s="13" t="s">
        <v>230</v>
      </c>
      <c r="F59" s="13" t="s">
        <v>37</v>
      </c>
      <c r="G59" s="13" t="s">
        <v>166</v>
      </c>
      <c r="H59" s="13" t="s">
        <v>26</v>
      </c>
      <c r="I59" s="12">
        <f>VLOOKUP(H59,สรุปที่เข้าร่วม!B:D,3,0)</f>
        <v>2</v>
      </c>
      <c r="J59" s="13" t="s">
        <v>21</v>
      </c>
      <c r="K59" s="15">
        <f>VLOOKUP(G59,ชีต2!A:B,2,0)</f>
        <v>27</v>
      </c>
    </row>
    <row r="60" spans="1:12" ht="24" x14ac:dyDescent="0.55000000000000004">
      <c r="A60" s="14">
        <v>44824.892211759259</v>
      </c>
      <c r="B60" s="10">
        <v>56</v>
      </c>
      <c r="C60" s="13" t="s">
        <v>302</v>
      </c>
      <c r="D60" s="13" t="s">
        <v>303</v>
      </c>
      <c r="E60" s="16" t="s">
        <v>304</v>
      </c>
      <c r="F60" s="13" t="s">
        <v>37</v>
      </c>
      <c r="G60" s="13" t="s">
        <v>85</v>
      </c>
      <c r="H60" s="13" t="s">
        <v>26</v>
      </c>
      <c r="I60" s="12">
        <f>VLOOKUP(H60,สรุปที่เข้าร่วม!B:D,3,0)</f>
        <v>2</v>
      </c>
      <c r="J60" s="13" t="s">
        <v>21</v>
      </c>
      <c r="K60" s="15">
        <f>VLOOKUP(G60,ชีต2!A:B,2,0)</f>
        <v>30</v>
      </c>
    </row>
    <row r="61" spans="1:12" ht="24" x14ac:dyDescent="0.55000000000000004">
      <c r="A61" s="14">
        <v>44824.308219178245</v>
      </c>
      <c r="B61" s="10">
        <v>57</v>
      </c>
      <c r="C61" s="13" t="s">
        <v>64</v>
      </c>
      <c r="D61" s="15"/>
      <c r="E61" s="16" t="s">
        <v>65</v>
      </c>
      <c r="F61" s="13" t="s">
        <v>37</v>
      </c>
      <c r="G61" s="13" t="s">
        <v>60</v>
      </c>
      <c r="H61" s="13" t="s">
        <v>26</v>
      </c>
      <c r="I61" s="12">
        <f>VLOOKUP(H61,สรุปที่เข้าร่วม!B:D,3,0)</f>
        <v>2</v>
      </c>
      <c r="J61" s="13" t="s">
        <v>21</v>
      </c>
      <c r="K61" s="15">
        <f>VLOOKUP(G61,ชีต2!A:B,2,0)</f>
        <v>33</v>
      </c>
    </row>
    <row r="62" spans="1:12" ht="24" x14ac:dyDescent="0.55000000000000004">
      <c r="A62" s="14">
        <v>44824.62036630787</v>
      </c>
      <c r="B62" s="10">
        <v>58</v>
      </c>
      <c r="C62" s="13" t="s">
        <v>212</v>
      </c>
      <c r="D62" s="13" t="s">
        <v>213</v>
      </c>
      <c r="E62" s="16" t="s">
        <v>214</v>
      </c>
      <c r="F62" s="13" t="s">
        <v>37</v>
      </c>
      <c r="G62" s="13" t="s">
        <v>60</v>
      </c>
      <c r="H62" s="13" t="s">
        <v>26</v>
      </c>
      <c r="I62" s="12">
        <f>VLOOKUP(H62,สรุปที่เข้าร่วม!B:D,3,0)</f>
        <v>2</v>
      </c>
      <c r="J62" s="13" t="s">
        <v>21</v>
      </c>
      <c r="K62" s="15">
        <f>VLOOKUP(G62,ชีต2!A:B,2,0)</f>
        <v>33</v>
      </c>
    </row>
    <row r="63" spans="1:12" ht="24" x14ac:dyDescent="0.55000000000000004">
      <c r="A63" s="14">
        <v>44826.728166342597</v>
      </c>
      <c r="B63" s="10">
        <v>59</v>
      </c>
      <c r="C63" s="13" t="s">
        <v>915</v>
      </c>
      <c r="D63" s="15"/>
      <c r="E63" s="16" t="s">
        <v>916</v>
      </c>
      <c r="F63" s="13" t="s">
        <v>37</v>
      </c>
      <c r="G63" s="13" t="s">
        <v>846</v>
      </c>
      <c r="H63" s="13" t="s">
        <v>26</v>
      </c>
      <c r="I63" s="12">
        <f>VLOOKUP(H63,สรุปที่เข้าร่วม!B:D,3,0)</f>
        <v>2</v>
      </c>
      <c r="J63" s="13" t="s">
        <v>16</v>
      </c>
      <c r="K63" s="15">
        <f>VLOOKUP(G63,ชีต2!A:B,2,0)</f>
        <v>34</v>
      </c>
      <c r="L63" s="110" t="str">
        <f>VLOOKUP(K63,school!E:F,2,0)</f>
        <v>สตรีวัดระฆัง</v>
      </c>
    </row>
    <row r="64" spans="1:12" ht="24" x14ac:dyDescent="0.55000000000000004">
      <c r="A64" s="14">
        <v>44827.964855497688</v>
      </c>
      <c r="B64" s="10">
        <v>60</v>
      </c>
      <c r="C64" s="13" t="s">
        <v>1509</v>
      </c>
      <c r="D64" s="15"/>
      <c r="E64" s="16" t="s">
        <v>1510</v>
      </c>
      <c r="F64" s="13" t="s">
        <v>37</v>
      </c>
      <c r="G64" s="13" t="s">
        <v>846</v>
      </c>
      <c r="H64" s="13" t="s">
        <v>26</v>
      </c>
      <c r="I64" s="12">
        <f>VLOOKUP(H64,สรุปที่เข้าร่วม!B:D,3,0)</f>
        <v>2</v>
      </c>
      <c r="J64" s="13" t="s">
        <v>16</v>
      </c>
      <c r="K64" s="15">
        <f>VLOOKUP(G64,ชีต2!A:B,2,0)</f>
        <v>34</v>
      </c>
      <c r="L64" s="110" t="str">
        <f>VLOOKUP(K64,school!E:F,2,0)</f>
        <v>สตรีวัดระฆัง</v>
      </c>
    </row>
    <row r="65" spans="1:12" ht="24" x14ac:dyDescent="0.55000000000000004">
      <c r="A65" s="14">
        <v>44827.549253969904</v>
      </c>
      <c r="B65" s="10">
        <v>61</v>
      </c>
      <c r="C65" s="13" t="s">
        <v>1318</v>
      </c>
      <c r="D65" s="13" t="s">
        <v>1319</v>
      </c>
      <c r="E65" s="16" t="s">
        <v>1320</v>
      </c>
      <c r="F65" s="13" t="s">
        <v>37</v>
      </c>
      <c r="G65" s="13" t="s">
        <v>1231</v>
      </c>
      <c r="H65" s="13" t="s">
        <v>26</v>
      </c>
      <c r="I65" s="12">
        <f>VLOOKUP(H65,สรุปที่เข้าร่วม!B:D,3,0)</f>
        <v>2</v>
      </c>
      <c r="J65" s="13" t="s">
        <v>21</v>
      </c>
      <c r="K65" s="15">
        <f>VLOOKUP(G65,ชีต2!A:B,2,0)</f>
        <v>37</v>
      </c>
    </row>
    <row r="66" spans="1:12" ht="24" x14ac:dyDescent="0.55000000000000004">
      <c r="A66" s="14">
        <v>44827.560963425931</v>
      </c>
      <c r="B66" s="10">
        <v>62</v>
      </c>
      <c r="C66" s="13" t="s">
        <v>1360</v>
      </c>
      <c r="D66" s="13" t="s">
        <v>35</v>
      </c>
      <c r="E66" s="13" t="s">
        <v>1361</v>
      </c>
      <c r="F66" s="13" t="s">
        <v>37</v>
      </c>
      <c r="G66" s="13" t="s">
        <v>206</v>
      </c>
      <c r="H66" s="13" t="s">
        <v>26</v>
      </c>
      <c r="I66" s="12">
        <f>VLOOKUP(H66,สรุปที่เข้าร่วม!B:D,3,0)</f>
        <v>2</v>
      </c>
      <c r="J66" s="13" t="s">
        <v>16</v>
      </c>
      <c r="K66" s="15">
        <f>VLOOKUP(G66,ชีต2!A:B,2,0)</f>
        <v>42</v>
      </c>
      <c r="L66" s="110" t="str">
        <f>VLOOKUP(K66,school!E:F,2,0)</f>
        <v>ศึกษานารี</v>
      </c>
    </row>
    <row r="67" spans="1:12" ht="24" x14ac:dyDescent="0.55000000000000004">
      <c r="A67" s="14">
        <v>44827.56254165509</v>
      </c>
      <c r="B67" s="10">
        <v>63</v>
      </c>
      <c r="C67" s="13" t="s">
        <v>1362</v>
      </c>
      <c r="D67" s="15"/>
      <c r="E67" s="16" t="s">
        <v>1363</v>
      </c>
      <c r="F67" s="13" t="s">
        <v>37</v>
      </c>
      <c r="G67" s="13" t="s">
        <v>1364</v>
      </c>
      <c r="H67" s="13" t="s">
        <v>26</v>
      </c>
      <c r="I67" s="12">
        <f>VLOOKUP(H67,สรุปที่เข้าร่วม!B:D,3,0)</f>
        <v>2</v>
      </c>
      <c r="J67" s="13" t="s">
        <v>21</v>
      </c>
      <c r="K67" s="15">
        <f>VLOOKUP(G67,ชีต2!A:B,2,0)</f>
        <v>43</v>
      </c>
    </row>
    <row r="68" spans="1:12" ht="24" x14ac:dyDescent="0.55000000000000004">
      <c r="A68" s="14">
        <v>44827.578074340279</v>
      </c>
      <c r="B68" s="10">
        <v>64</v>
      </c>
      <c r="C68" s="13" t="s">
        <v>1400</v>
      </c>
      <c r="D68" s="13" t="s">
        <v>1401</v>
      </c>
      <c r="E68" s="16" t="s">
        <v>1402</v>
      </c>
      <c r="F68" s="13" t="s">
        <v>37</v>
      </c>
      <c r="G68" s="13" t="s">
        <v>755</v>
      </c>
      <c r="H68" s="13" t="s">
        <v>26</v>
      </c>
      <c r="I68" s="12">
        <f>VLOOKUP(H68,สรุปที่เข้าร่วม!B:D,3,0)</f>
        <v>2</v>
      </c>
      <c r="J68" s="13" t="s">
        <v>21</v>
      </c>
      <c r="K68" s="15">
        <f>VLOOKUP(G68,ชีต2!A:B,2,0)</f>
        <v>45</v>
      </c>
    </row>
    <row r="69" spans="1:12" s="197" customFormat="1" ht="24" x14ac:dyDescent="0.55000000000000004">
      <c r="A69" s="193">
        <v>44827.722431550923</v>
      </c>
      <c r="B69" s="194">
        <v>65</v>
      </c>
      <c r="C69" s="59" t="s">
        <v>1488</v>
      </c>
      <c r="D69" s="195"/>
      <c r="E69" s="196" t="s">
        <v>1489</v>
      </c>
      <c r="F69" s="59" t="s">
        <v>37</v>
      </c>
      <c r="G69" s="59" t="s">
        <v>755</v>
      </c>
      <c r="H69" s="59" t="s">
        <v>26</v>
      </c>
      <c r="I69" s="58">
        <f>VLOOKUP(H69,สรุปที่เข้าร่วม!B:D,3,0)</f>
        <v>2</v>
      </c>
      <c r="J69" s="59" t="s">
        <v>21</v>
      </c>
      <c r="K69" s="195">
        <f>VLOOKUP(G69,ชีต2!A:B,2,0)</f>
        <v>45</v>
      </c>
    </row>
    <row r="70" spans="1:12" ht="24" x14ac:dyDescent="0.55000000000000004">
      <c r="A70" s="14">
        <v>44825.687370810185</v>
      </c>
      <c r="B70" s="10">
        <v>66</v>
      </c>
      <c r="C70" s="13" t="s">
        <v>518</v>
      </c>
      <c r="D70" s="15"/>
      <c r="E70" s="16" t="s">
        <v>519</v>
      </c>
      <c r="F70" s="13" t="s">
        <v>24</v>
      </c>
      <c r="G70" s="13" t="s">
        <v>517</v>
      </c>
      <c r="H70" s="13" t="s">
        <v>26</v>
      </c>
      <c r="I70" s="12">
        <f>VLOOKUP(H70,สรุปที่เข้าร่วม!B:D,3,0)</f>
        <v>2</v>
      </c>
      <c r="J70" s="13" t="s">
        <v>21</v>
      </c>
      <c r="K70" s="15">
        <f>VLOOKUP(G70,ชีต2!A:B,2,0)</f>
        <v>46</v>
      </c>
    </row>
    <row r="71" spans="1:12" ht="24" x14ac:dyDescent="0.55000000000000004">
      <c r="A71" s="14">
        <v>44827.349064270835</v>
      </c>
      <c r="B71" s="10">
        <v>67</v>
      </c>
      <c r="C71" s="13" t="s">
        <v>1084</v>
      </c>
      <c r="D71" s="15"/>
      <c r="E71" s="16" t="s">
        <v>1085</v>
      </c>
      <c r="F71" s="13" t="s">
        <v>37</v>
      </c>
      <c r="G71" s="13" t="s">
        <v>148</v>
      </c>
      <c r="H71" s="13" t="s">
        <v>26</v>
      </c>
      <c r="I71" s="12">
        <f>VLOOKUP(H71,สรุปที่เข้าร่วม!B:D,3,0)</f>
        <v>2</v>
      </c>
      <c r="J71" s="13" t="s">
        <v>21</v>
      </c>
      <c r="K71" s="15">
        <f>VLOOKUP(G71,ชีต2!A:B,2,0)</f>
        <v>47</v>
      </c>
    </row>
    <row r="72" spans="1:12" ht="24" x14ac:dyDescent="0.55000000000000004">
      <c r="A72" s="14">
        <v>44827.731783854164</v>
      </c>
      <c r="B72" s="10">
        <v>68</v>
      </c>
      <c r="C72" s="13" t="s">
        <v>1495</v>
      </c>
      <c r="D72" s="15"/>
      <c r="E72" s="13" t="s">
        <v>1496</v>
      </c>
      <c r="F72" s="13" t="s">
        <v>24</v>
      </c>
      <c r="G72" s="13" t="s">
        <v>148</v>
      </c>
      <c r="H72" s="13" t="s">
        <v>26</v>
      </c>
      <c r="I72" s="12">
        <f>VLOOKUP(H72,สรุปที่เข้าร่วม!B:D,3,0)</f>
        <v>2</v>
      </c>
      <c r="J72" s="13" t="s">
        <v>21</v>
      </c>
      <c r="K72" s="15">
        <f>VLOOKUP(G72,ชีต2!A:B,2,0)</f>
        <v>47</v>
      </c>
    </row>
    <row r="73" spans="1:12" ht="24" x14ac:dyDescent="0.55000000000000004">
      <c r="A73" s="14">
        <v>44826.483516666667</v>
      </c>
      <c r="B73" s="10">
        <v>69</v>
      </c>
      <c r="C73" s="13" t="s">
        <v>734</v>
      </c>
      <c r="D73" s="15"/>
      <c r="E73" s="16" t="s">
        <v>735</v>
      </c>
      <c r="F73" s="13" t="s">
        <v>37</v>
      </c>
      <c r="G73" s="13" t="s">
        <v>718</v>
      </c>
      <c r="H73" s="13" t="s">
        <v>26</v>
      </c>
      <c r="I73" s="12">
        <f>VLOOKUP(H73,สรุปที่เข้าร่วม!B:D,3,0)</f>
        <v>2</v>
      </c>
      <c r="J73" s="13" t="s">
        <v>21</v>
      </c>
      <c r="K73" s="15">
        <f>VLOOKUP(G73,ชีต2!A:B,2,0)</f>
        <v>48</v>
      </c>
    </row>
    <row r="74" spans="1:12" ht="24" x14ac:dyDescent="0.55000000000000004">
      <c r="A74" s="14">
        <v>44824.510301041664</v>
      </c>
      <c r="B74" s="10">
        <v>70</v>
      </c>
      <c r="C74" s="13" t="s">
        <v>149</v>
      </c>
      <c r="D74" s="15"/>
      <c r="E74" s="16" t="s">
        <v>150</v>
      </c>
      <c r="F74" s="13" t="s">
        <v>24</v>
      </c>
      <c r="G74" s="13" t="s">
        <v>19</v>
      </c>
      <c r="H74" s="13" t="s">
        <v>26</v>
      </c>
      <c r="I74" s="12">
        <f>VLOOKUP(H74,สรุปที่เข้าร่วม!B:D,3,0)</f>
        <v>2</v>
      </c>
      <c r="J74" s="13" t="s">
        <v>21</v>
      </c>
      <c r="K74" s="15">
        <f>VLOOKUP(G74,ชีต2!A:B,2,0)</f>
        <v>50</v>
      </c>
    </row>
    <row r="75" spans="1:12" ht="24" x14ac:dyDescent="0.55000000000000004">
      <c r="A75" s="14">
        <v>44826.589692499998</v>
      </c>
      <c r="B75" s="10">
        <v>71</v>
      </c>
      <c r="C75" s="13" t="s">
        <v>778</v>
      </c>
      <c r="D75" s="13" t="s">
        <v>35</v>
      </c>
      <c r="E75" s="16" t="s">
        <v>779</v>
      </c>
      <c r="F75" s="13" t="s">
        <v>37</v>
      </c>
      <c r="G75" s="13" t="s">
        <v>32</v>
      </c>
      <c r="H75" s="13" t="s">
        <v>26</v>
      </c>
      <c r="I75" s="12">
        <f>VLOOKUP(H75,สรุปที่เข้าร่วม!B:D,3,0)</f>
        <v>2</v>
      </c>
      <c r="J75" s="13" t="s">
        <v>21</v>
      </c>
      <c r="K75" s="15">
        <f>VLOOKUP(G75,ชีต2!A:B,2,0)</f>
        <v>52</v>
      </c>
    </row>
    <row r="76" spans="1:12" ht="24" x14ac:dyDescent="0.55000000000000004">
      <c r="A76" s="14">
        <v>44826.343618321756</v>
      </c>
      <c r="B76" s="10">
        <v>72</v>
      </c>
      <c r="C76" s="13" t="s">
        <v>631</v>
      </c>
      <c r="D76" s="15"/>
      <c r="E76" s="16" t="s">
        <v>632</v>
      </c>
      <c r="F76" s="13" t="s">
        <v>37</v>
      </c>
      <c r="G76" s="13" t="s">
        <v>478</v>
      </c>
      <c r="H76" s="13" t="s">
        <v>26</v>
      </c>
      <c r="I76" s="12">
        <f>VLOOKUP(H76,สรุปที่เข้าร่วม!B:D,3,0)</f>
        <v>2</v>
      </c>
      <c r="J76" s="13" t="s">
        <v>21</v>
      </c>
      <c r="K76" s="15">
        <f>VLOOKUP(G76,ชีต2!A:B,2,0)</f>
        <v>53</v>
      </c>
    </row>
    <row r="77" spans="1:12" ht="24" x14ac:dyDescent="0.55000000000000004">
      <c r="A77" s="14">
        <v>44826.758355810191</v>
      </c>
      <c r="B77" s="10">
        <v>73</v>
      </c>
      <c r="C77" s="13" t="s">
        <v>635</v>
      </c>
      <c r="D77" s="13" t="s">
        <v>636</v>
      </c>
      <c r="E77" s="16" t="s">
        <v>637</v>
      </c>
      <c r="F77" s="13" t="s">
        <v>37</v>
      </c>
      <c r="G77" s="13" t="s">
        <v>638</v>
      </c>
      <c r="H77" s="13" t="s">
        <v>26</v>
      </c>
      <c r="I77" s="12">
        <f>VLOOKUP(H77,สรุปที่เข้าร่วม!B:D,3,0)</f>
        <v>2</v>
      </c>
      <c r="J77" s="13" t="s">
        <v>21</v>
      </c>
      <c r="K77" s="15">
        <f>VLOOKUP(G77,ชีต2!A:B,2,0)</f>
        <v>55</v>
      </c>
    </row>
    <row r="78" spans="1:12" ht="24" x14ac:dyDescent="0.55000000000000004">
      <c r="A78" s="14">
        <v>44823.65693837963</v>
      </c>
      <c r="B78" s="10">
        <v>74</v>
      </c>
      <c r="C78" s="13" t="s">
        <v>22</v>
      </c>
      <c r="D78" s="15"/>
      <c r="E78" s="16" t="s">
        <v>23</v>
      </c>
      <c r="F78" s="13" t="s">
        <v>24</v>
      </c>
      <c r="G78" s="13" t="s">
        <v>25</v>
      </c>
      <c r="H78" s="13" t="s">
        <v>26</v>
      </c>
      <c r="I78" s="12">
        <f>VLOOKUP(H78,สรุปที่เข้าร่วม!B:D,3,0)</f>
        <v>2</v>
      </c>
      <c r="J78" s="13" t="s">
        <v>21</v>
      </c>
      <c r="K78" s="15">
        <f>VLOOKUP(G78,ชีต2!A:B,2,0)</f>
        <v>56</v>
      </c>
    </row>
    <row r="79" spans="1:12" ht="24" x14ac:dyDescent="0.55000000000000004">
      <c r="A79" s="14">
        <v>44825.551132581022</v>
      </c>
      <c r="B79" s="10">
        <v>75</v>
      </c>
      <c r="C79" s="13" t="s">
        <v>445</v>
      </c>
      <c r="D79" s="13" t="s">
        <v>446</v>
      </c>
      <c r="E79" s="13" t="s">
        <v>447</v>
      </c>
      <c r="F79" s="13" t="s">
        <v>37</v>
      </c>
      <c r="G79" s="13" t="s">
        <v>438</v>
      </c>
      <c r="H79" s="13" t="s">
        <v>26</v>
      </c>
      <c r="I79" s="12">
        <f>VLOOKUP(H79,สรุปที่เข้าร่วม!B:D,3,0)</f>
        <v>2</v>
      </c>
      <c r="J79" s="13" t="s">
        <v>21</v>
      </c>
      <c r="K79" s="15">
        <f>VLOOKUP(G79,ชีต2!A:B,2,0)</f>
        <v>58</v>
      </c>
    </row>
    <row r="80" spans="1:12" ht="24" x14ac:dyDescent="0.55000000000000004">
      <c r="A80" s="14">
        <v>44825.556930787032</v>
      </c>
      <c r="B80" s="10">
        <v>76</v>
      </c>
      <c r="C80" s="13" t="s">
        <v>448</v>
      </c>
      <c r="D80" s="15"/>
      <c r="E80" s="16" t="s">
        <v>449</v>
      </c>
      <c r="F80" s="13" t="s">
        <v>37</v>
      </c>
      <c r="G80" s="13" t="s">
        <v>438</v>
      </c>
      <c r="H80" s="13" t="s">
        <v>26</v>
      </c>
      <c r="I80" s="12">
        <f>VLOOKUP(H80,สรุปที่เข้าร่วม!B:D,3,0)</f>
        <v>2</v>
      </c>
      <c r="J80" s="13" t="s">
        <v>21</v>
      </c>
      <c r="K80" s="15">
        <f>VLOOKUP(G80,ชีต2!A:B,2,0)</f>
        <v>58</v>
      </c>
    </row>
    <row r="81" spans="1:11" ht="24" x14ac:dyDescent="0.55000000000000004">
      <c r="A81" s="14">
        <v>44824.946230601854</v>
      </c>
      <c r="B81" s="10">
        <v>77</v>
      </c>
      <c r="C81" s="13" t="s">
        <v>308</v>
      </c>
      <c r="D81" s="15"/>
      <c r="E81" s="16" t="s">
        <v>309</v>
      </c>
      <c r="F81" s="13" t="s">
        <v>37</v>
      </c>
      <c r="G81" s="13" t="s">
        <v>307</v>
      </c>
      <c r="H81" s="13" t="s">
        <v>26</v>
      </c>
      <c r="I81" s="12">
        <f>VLOOKUP(H81,สรุปที่เข้าร่วม!B:D,3,0)</f>
        <v>2</v>
      </c>
      <c r="J81" s="13" t="s">
        <v>21</v>
      </c>
      <c r="K81" s="15">
        <f>VLOOKUP(G81,ชีต2!A:B,2,0)</f>
        <v>59</v>
      </c>
    </row>
    <row r="82" spans="1:11" ht="24" x14ac:dyDescent="0.55000000000000004">
      <c r="A82" s="14">
        <v>44826.31592494213</v>
      </c>
      <c r="B82" s="10">
        <v>78</v>
      </c>
      <c r="C82" s="13" t="s">
        <v>606</v>
      </c>
      <c r="D82" s="13" t="s">
        <v>35</v>
      </c>
      <c r="E82" s="16" t="s">
        <v>607</v>
      </c>
      <c r="F82" s="13" t="s">
        <v>37</v>
      </c>
      <c r="G82" s="13" t="s">
        <v>469</v>
      </c>
      <c r="H82" s="13" t="s">
        <v>26</v>
      </c>
      <c r="I82" s="12">
        <f>VLOOKUP(H82,สรุปที่เข้าร่วม!B:D,3,0)</f>
        <v>2</v>
      </c>
      <c r="J82" s="13" t="s">
        <v>21</v>
      </c>
      <c r="K82" s="15">
        <f>VLOOKUP(G82,ชีต2!A:B,2,0)</f>
        <v>63</v>
      </c>
    </row>
    <row r="83" spans="1:11" ht="24" x14ac:dyDescent="0.55000000000000004">
      <c r="A83" s="14">
        <v>44826.723832326388</v>
      </c>
      <c r="B83" s="10">
        <v>79</v>
      </c>
      <c r="C83" s="13" t="s">
        <v>907</v>
      </c>
      <c r="D83" s="15"/>
      <c r="E83" s="16" t="s">
        <v>908</v>
      </c>
      <c r="F83" s="13" t="s">
        <v>37</v>
      </c>
      <c r="G83" s="13" t="s">
        <v>886</v>
      </c>
      <c r="H83" s="13" t="s">
        <v>26</v>
      </c>
      <c r="I83" s="12">
        <f>VLOOKUP(H83,สรุปที่เข้าร่วม!B:D,3,0)</f>
        <v>2</v>
      </c>
      <c r="J83" s="13" t="s">
        <v>21</v>
      </c>
      <c r="K83" s="15">
        <f>VLOOKUP(G83,ชีต2!A:B,2,0)</f>
        <v>64</v>
      </c>
    </row>
    <row r="84" spans="1:11" ht="24" x14ac:dyDescent="0.55000000000000004">
      <c r="A84" s="14">
        <v>44826.73714542824</v>
      </c>
      <c r="B84" s="10">
        <v>80</v>
      </c>
      <c r="C84" s="13" t="s">
        <v>922</v>
      </c>
      <c r="D84" s="15"/>
      <c r="E84" s="16" t="s">
        <v>923</v>
      </c>
      <c r="F84" s="13" t="s">
        <v>37</v>
      </c>
      <c r="G84" s="13" t="s">
        <v>886</v>
      </c>
      <c r="H84" s="13" t="s">
        <v>26</v>
      </c>
      <c r="I84" s="12">
        <f>VLOOKUP(H84,สรุปที่เข้าร่วม!B:D,3,0)</f>
        <v>2</v>
      </c>
      <c r="J84" s="13" t="s">
        <v>21</v>
      </c>
      <c r="K84" s="15">
        <f>VLOOKUP(G84,ชีต2!A:B,2,0)</f>
        <v>64</v>
      </c>
    </row>
    <row r="85" spans="1:11" ht="24" x14ac:dyDescent="0.55000000000000004">
      <c r="A85" s="14">
        <v>44826.936050509263</v>
      </c>
      <c r="B85" s="10">
        <v>81</v>
      </c>
      <c r="C85" s="13" t="s">
        <v>849</v>
      </c>
      <c r="D85" s="15"/>
      <c r="E85" s="16" t="s">
        <v>850</v>
      </c>
      <c r="F85" s="13" t="s">
        <v>37</v>
      </c>
      <c r="G85" s="13" t="s">
        <v>292</v>
      </c>
      <c r="H85" s="13" t="s">
        <v>61</v>
      </c>
      <c r="I85" s="12">
        <f>VLOOKUP(H85,สรุปที่เข้าร่วม!B:D,3,0)</f>
        <v>3</v>
      </c>
      <c r="J85" s="13" t="s">
        <v>21</v>
      </c>
      <c r="K85" s="15">
        <f>VLOOKUP(G85,ชีต2!A:B,2,0)</f>
        <v>1</v>
      </c>
    </row>
    <row r="86" spans="1:11" ht="24" x14ac:dyDescent="0.55000000000000004">
      <c r="A86" s="14">
        <v>44825.445937662036</v>
      </c>
      <c r="B86" s="10">
        <v>82</v>
      </c>
      <c r="C86" s="13" t="s">
        <v>372</v>
      </c>
      <c r="D86" s="15"/>
      <c r="E86" s="16" t="s">
        <v>373</v>
      </c>
      <c r="F86" s="13" t="s">
        <v>37</v>
      </c>
      <c r="G86" s="13" t="s">
        <v>354</v>
      </c>
      <c r="H86" s="13" t="s">
        <v>61</v>
      </c>
      <c r="I86" s="12">
        <f>VLOOKUP(H86,สรุปที่เข้าร่วม!B:D,3,0)</f>
        <v>3</v>
      </c>
      <c r="J86" s="13" t="s">
        <v>21</v>
      </c>
      <c r="K86" s="15">
        <f>VLOOKUP(G86,ชีต2!A:B,2,0)</f>
        <v>2</v>
      </c>
    </row>
    <row r="87" spans="1:11" ht="24" x14ac:dyDescent="0.55000000000000004">
      <c r="A87" s="14">
        <v>44825.446820428246</v>
      </c>
      <c r="B87" s="10">
        <v>83</v>
      </c>
      <c r="C87" s="13" t="s">
        <v>374</v>
      </c>
      <c r="D87" s="15"/>
      <c r="E87" s="16" t="s">
        <v>375</v>
      </c>
      <c r="F87" s="13" t="s">
        <v>37</v>
      </c>
      <c r="G87" s="13" t="s">
        <v>354</v>
      </c>
      <c r="H87" s="13" t="s">
        <v>61</v>
      </c>
      <c r="I87" s="12">
        <f>VLOOKUP(H87,สรุปที่เข้าร่วม!B:D,3,0)</f>
        <v>3</v>
      </c>
      <c r="J87" s="13" t="s">
        <v>21</v>
      </c>
      <c r="K87" s="15">
        <f>VLOOKUP(G87,ชีต2!A:B,2,0)</f>
        <v>2</v>
      </c>
    </row>
    <row r="88" spans="1:11" ht="24" x14ac:dyDescent="0.55000000000000004">
      <c r="A88" s="14">
        <v>44825.447455729169</v>
      </c>
      <c r="B88" s="10">
        <v>84</v>
      </c>
      <c r="C88" s="13" t="s">
        <v>376</v>
      </c>
      <c r="D88" s="15"/>
      <c r="E88" s="16" t="s">
        <v>377</v>
      </c>
      <c r="F88" s="13" t="s">
        <v>37</v>
      </c>
      <c r="G88" s="13" t="s">
        <v>354</v>
      </c>
      <c r="H88" s="13" t="s">
        <v>61</v>
      </c>
      <c r="I88" s="12">
        <f>VLOOKUP(H88,สรุปที่เข้าร่วม!B:D,3,0)</f>
        <v>3</v>
      </c>
      <c r="J88" s="13" t="s">
        <v>21</v>
      </c>
      <c r="K88" s="15">
        <f>VLOOKUP(G88,ชีต2!A:B,2,0)</f>
        <v>2</v>
      </c>
    </row>
    <row r="89" spans="1:11" ht="24" x14ac:dyDescent="0.55000000000000004">
      <c r="A89" s="14">
        <v>44825.448184328707</v>
      </c>
      <c r="B89" s="10">
        <v>85</v>
      </c>
      <c r="C89" s="13" t="s">
        <v>378</v>
      </c>
      <c r="D89" s="15"/>
      <c r="E89" s="16" t="s">
        <v>379</v>
      </c>
      <c r="F89" s="13" t="s">
        <v>37</v>
      </c>
      <c r="G89" s="13" t="s">
        <v>354</v>
      </c>
      <c r="H89" s="13" t="s">
        <v>61</v>
      </c>
      <c r="I89" s="12">
        <f>VLOOKUP(H89,สรุปที่เข้าร่วม!B:D,3,0)</f>
        <v>3</v>
      </c>
      <c r="J89" s="13" t="s">
        <v>21</v>
      </c>
      <c r="K89" s="15">
        <f>VLOOKUP(G89,ชีต2!A:B,2,0)</f>
        <v>2</v>
      </c>
    </row>
    <row r="90" spans="1:11" ht="24" x14ac:dyDescent="0.55000000000000004">
      <c r="A90" s="14">
        <v>44825.44931950231</v>
      </c>
      <c r="B90" s="10">
        <v>86</v>
      </c>
      <c r="C90" s="13" t="s">
        <v>380</v>
      </c>
      <c r="D90" s="15"/>
      <c r="E90" s="16" t="s">
        <v>381</v>
      </c>
      <c r="F90" s="13" t="s">
        <v>37</v>
      </c>
      <c r="G90" s="13" t="s">
        <v>354</v>
      </c>
      <c r="H90" s="13" t="s">
        <v>61</v>
      </c>
      <c r="I90" s="12">
        <f>VLOOKUP(H90,สรุปที่เข้าร่วม!B:D,3,0)</f>
        <v>3</v>
      </c>
      <c r="J90" s="13" t="s">
        <v>21</v>
      </c>
      <c r="K90" s="15">
        <f>VLOOKUP(G90,ชีต2!A:B,2,0)</f>
        <v>2</v>
      </c>
    </row>
    <row r="91" spans="1:11" ht="24" x14ac:dyDescent="0.55000000000000004">
      <c r="A91" s="14">
        <v>44825.958549479168</v>
      </c>
      <c r="B91" s="10">
        <v>87</v>
      </c>
      <c r="C91" s="13" t="s">
        <v>577</v>
      </c>
      <c r="D91" s="15"/>
      <c r="E91" s="16" t="s">
        <v>578</v>
      </c>
      <c r="F91" s="13" t="s">
        <v>37</v>
      </c>
      <c r="G91" s="13" t="s">
        <v>570</v>
      </c>
      <c r="H91" s="13" t="s">
        <v>61</v>
      </c>
      <c r="I91" s="12">
        <f>VLOOKUP(H91,สรุปที่เข้าร่วม!B:D,3,0)</f>
        <v>3</v>
      </c>
      <c r="J91" s="13" t="s">
        <v>21</v>
      </c>
      <c r="K91" s="15">
        <f>VLOOKUP(G91,ชีต2!A:B,2,0)</f>
        <v>4</v>
      </c>
    </row>
    <row r="92" spans="1:11" ht="24" x14ac:dyDescent="0.55000000000000004">
      <c r="A92" s="14">
        <v>44825.959392476856</v>
      </c>
      <c r="B92" s="10">
        <v>88</v>
      </c>
      <c r="C92" s="13" t="s">
        <v>579</v>
      </c>
      <c r="D92" s="15"/>
      <c r="E92" s="16" t="s">
        <v>580</v>
      </c>
      <c r="F92" s="13" t="s">
        <v>37</v>
      </c>
      <c r="G92" s="13" t="s">
        <v>570</v>
      </c>
      <c r="H92" s="13" t="s">
        <v>61</v>
      </c>
      <c r="I92" s="12">
        <f>VLOOKUP(H92,สรุปที่เข้าร่วม!B:D,3,0)</f>
        <v>3</v>
      </c>
      <c r="J92" s="13" t="s">
        <v>21</v>
      </c>
      <c r="K92" s="15">
        <f>VLOOKUP(G92,ชีต2!A:B,2,0)</f>
        <v>4</v>
      </c>
    </row>
    <row r="93" spans="1:11" ht="24" x14ac:dyDescent="0.55000000000000004">
      <c r="A93" s="14">
        <v>44825.960188611112</v>
      </c>
      <c r="B93" s="10">
        <v>89</v>
      </c>
      <c r="C93" s="13" t="s">
        <v>581</v>
      </c>
      <c r="D93" s="15"/>
      <c r="E93" s="16" t="s">
        <v>582</v>
      </c>
      <c r="F93" s="13" t="s">
        <v>37</v>
      </c>
      <c r="G93" s="13" t="s">
        <v>570</v>
      </c>
      <c r="H93" s="13" t="s">
        <v>61</v>
      </c>
      <c r="I93" s="12">
        <f>VLOOKUP(H93,สรุปที่เข้าร่วม!B:D,3,0)</f>
        <v>3</v>
      </c>
      <c r="J93" s="13" t="s">
        <v>21</v>
      </c>
      <c r="K93" s="15">
        <f>VLOOKUP(G93,ชีต2!A:B,2,0)</f>
        <v>4</v>
      </c>
    </row>
    <row r="94" spans="1:11" ht="24" x14ac:dyDescent="0.55000000000000004">
      <c r="A94" s="14">
        <v>44825.854597037032</v>
      </c>
      <c r="B94" s="10">
        <v>90</v>
      </c>
      <c r="C94" s="13" t="s">
        <v>551</v>
      </c>
      <c r="D94" s="15"/>
      <c r="E94" s="16" t="s">
        <v>552</v>
      </c>
      <c r="F94" s="13" t="s">
        <v>37</v>
      </c>
      <c r="G94" s="13" t="s">
        <v>228</v>
      </c>
      <c r="H94" s="13" t="s">
        <v>61</v>
      </c>
      <c r="I94" s="12">
        <f>VLOOKUP(H94,สรุปที่เข้าร่วม!B:D,3,0)</f>
        <v>3</v>
      </c>
      <c r="J94" s="13" t="s">
        <v>21</v>
      </c>
      <c r="K94" s="15">
        <f>VLOOKUP(G94,ชีต2!A:B,2,0)</f>
        <v>5</v>
      </c>
    </row>
    <row r="95" spans="1:11" ht="24" x14ac:dyDescent="0.55000000000000004">
      <c r="A95" s="14">
        <v>44826.680195335648</v>
      </c>
      <c r="B95" s="10">
        <v>91</v>
      </c>
      <c r="C95" s="13" t="s">
        <v>876</v>
      </c>
      <c r="D95" s="13" t="s">
        <v>35</v>
      </c>
      <c r="E95" s="16" t="s">
        <v>877</v>
      </c>
      <c r="F95" s="13" t="s">
        <v>24</v>
      </c>
      <c r="G95" s="13" t="s">
        <v>228</v>
      </c>
      <c r="H95" s="13" t="s">
        <v>61</v>
      </c>
      <c r="I95" s="12">
        <f>VLOOKUP(H95,สรุปที่เข้าร่วม!B:D,3,0)</f>
        <v>3</v>
      </c>
      <c r="J95" s="13" t="s">
        <v>21</v>
      </c>
      <c r="K95" s="15">
        <f>VLOOKUP(G95,ชีต2!A:B,2,0)</f>
        <v>5</v>
      </c>
    </row>
    <row r="96" spans="1:11" ht="24" x14ac:dyDescent="0.55000000000000004">
      <c r="A96" s="14">
        <v>44827.485214664353</v>
      </c>
      <c r="B96" s="10">
        <v>92</v>
      </c>
      <c r="C96" s="13" t="s">
        <v>1195</v>
      </c>
      <c r="D96" s="15"/>
      <c r="E96" s="16" t="s">
        <v>1196</v>
      </c>
      <c r="F96" s="13" t="s">
        <v>37</v>
      </c>
      <c r="G96" s="13" t="s">
        <v>1178</v>
      </c>
      <c r="H96" s="13" t="s">
        <v>61</v>
      </c>
      <c r="I96" s="12">
        <f>VLOOKUP(H96,สรุปที่เข้าร่วม!B:D,3,0)</f>
        <v>3</v>
      </c>
      <c r="J96" s="13" t="s">
        <v>21</v>
      </c>
      <c r="K96" s="15">
        <f>VLOOKUP(G96,ชีต2!A:B,2,0)</f>
        <v>12</v>
      </c>
    </row>
    <row r="97" spans="1:12" ht="24" x14ac:dyDescent="0.55000000000000004">
      <c r="A97" s="14">
        <v>44825.856388749999</v>
      </c>
      <c r="B97" s="10">
        <v>93</v>
      </c>
      <c r="C97" s="13" t="s">
        <v>553</v>
      </c>
      <c r="D97" s="15"/>
      <c r="E97" s="16" t="s">
        <v>554</v>
      </c>
      <c r="F97" s="13" t="s">
        <v>37</v>
      </c>
      <c r="G97" s="13" t="s">
        <v>14</v>
      </c>
      <c r="H97" s="13" t="s">
        <v>61</v>
      </c>
      <c r="I97" s="12">
        <f>VLOOKUP(H97,สรุปที่เข้าร่วม!B:D,3,0)</f>
        <v>3</v>
      </c>
      <c r="J97" s="13" t="s">
        <v>16</v>
      </c>
      <c r="K97" s="15">
        <f>VLOOKUP(G97,ชีต2!A:B,2,0)</f>
        <v>14</v>
      </c>
      <c r="L97" s="110" t="str">
        <f>VLOOKUP(K97,school!E:F,2,0)</f>
        <v>ศรีอยุธยา ในพระอุปถัมภ์ฯ</v>
      </c>
    </row>
    <row r="98" spans="1:12" ht="24" x14ac:dyDescent="0.55000000000000004">
      <c r="A98" s="14">
        <v>44827.393251909722</v>
      </c>
      <c r="B98" s="10">
        <v>94</v>
      </c>
      <c r="C98" s="13" t="s">
        <v>1135</v>
      </c>
      <c r="D98" s="13" t="s">
        <v>35</v>
      </c>
      <c r="E98" s="16" t="s">
        <v>1136</v>
      </c>
      <c r="F98" s="13" t="s">
        <v>37</v>
      </c>
      <c r="G98" s="13" t="s">
        <v>668</v>
      </c>
      <c r="H98" s="13" t="s">
        <v>61</v>
      </c>
      <c r="I98" s="12">
        <f>VLOOKUP(H98,สรุปที่เข้าร่วม!B:D,3,0)</f>
        <v>3</v>
      </c>
      <c r="J98" s="13" t="s">
        <v>21</v>
      </c>
      <c r="K98" s="15">
        <f>VLOOKUP(G98,ชีต2!A:B,2,0)</f>
        <v>15</v>
      </c>
    </row>
    <row r="99" spans="1:12" ht="24" x14ac:dyDescent="0.55000000000000004">
      <c r="A99" s="14">
        <v>44827.413293136575</v>
      </c>
      <c r="B99" s="10">
        <v>95</v>
      </c>
      <c r="C99" s="13" t="s">
        <v>1153</v>
      </c>
      <c r="D99" s="15"/>
      <c r="E99" s="16" t="s">
        <v>1154</v>
      </c>
      <c r="F99" s="13" t="s">
        <v>37</v>
      </c>
      <c r="G99" s="13" t="s">
        <v>668</v>
      </c>
      <c r="H99" s="13" t="s">
        <v>61</v>
      </c>
      <c r="I99" s="12">
        <f>VLOOKUP(H99,สรุปที่เข้าร่วม!B:D,3,0)</f>
        <v>3</v>
      </c>
      <c r="J99" s="13" t="s">
        <v>21</v>
      </c>
      <c r="K99" s="15">
        <f>VLOOKUP(G99,ชีต2!A:B,2,0)</f>
        <v>15</v>
      </c>
    </row>
    <row r="100" spans="1:12" ht="24" x14ac:dyDescent="0.55000000000000004">
      <c r="A100" s="14">
        <v>44827.553536006948</v>
      </c>
      <c r="B100" s="10">
        <v>96</v>
      </c>
      <c r="C100" s="13" t="s">
        <v>1332</v>
      </c>
      <c r="D100" s="15"/>
      <c r="E100" s="16" t="s">
        <v>1333</v>
      </c>
      <c r="F100" s="13" t="s">
        <v>37</v>
      </c>
      <c r="G100" s="13" t="s">
        <v>668</v>
      </c>
      <c r="H100" s="13" t="s">
        <v>61</v>
      </c>
      <c r="I100" s="12">
        <f>VLOOKUP(H100,สรุปที่เข้าร่วม!B:D,3,0)</f>
        <v>3</v>
      </c>
      <c r="J100" s="13" t="s">
        <v>21</v>
      </c>
      <c r="K100" s="15">
        <f>VLOOKUP(G100,ชีต2!A:B,2,0)</f>
        <v>15</v>
      </c>
    </row>
    <row r="101" spans="1:12" ht="24" x14ac:dyDescent="0.55000000000000004">
      <c r="A101" s="14">
        <v>44827.687921932869</v>
      </c>
      <c r="B101" s="10">
        <v>97</v>
      </c>
      <c r="C101" s="13" t="s">
        <v>1482</v>
      </c>
      <c r="D101" s="15"/>
      <c r="E101" s="16" t="s">
        <v>1483</v>
      </c>
      <c r="F101" s="13" t="s">
        <v>37</v>
      </c>
      <c r="G101" s="13" t="s">
        <v>868</v>
      </c>
      <c r="H101" s="13" t="s">
        <v>61</v>
      </c>
      <c r="I101" s="12">
        <f>VLOOKUP(H101,สรุปที่เข้าร่วม!B:D,3,0)</f>
        <v>3</v>
      </c>
      <c r="J101" s="13" t="s">
        <v>16</v>
      </c>
      <c r="K101" s="15">
        <f>VLOOKUP(G101,ชีต2!A:B,2,0)</f>
        <v>16</v>
      </c>
      <c r="L101" s="110" t="str">
        <f>VLOOKUP(K101,school!E:F,2,0)</f>
        <v>มัธยมวัดเบญจมบพิตร</v>
      </c>
    </row>
    <row r="102" spans="1:12" ht="24" x14ac:dyDescent="0.55000000000000004">
      <c r="A102" s="14">
        <v>44826.878293587964</v>
      </c>
      <c r="B102" s="10">
        <v>98</v>
      </c>
      <c r="C102" s="13" t="s">
        <v>1037</v>
      </c>
      <c r="D102" s="15"/>
      <c r="E102" s="16" t="s">
        <v>1038</v>
      </c>
      <c r="F102" s="13" t="s">
        <v>37</v>
      </c>
      <c r="G102" s="13" t="s">
        <v>1039</v>
      </c>
      <c r="H102" s="13" t="s">
        <v>61</v>
      </c>
      <c r="I102" s="12">
        <f>VLOOKUP(H102,สรุปที่เข้าร่วม!B:D,3,0)</f>
        <v>3</v>
      </c>
      <c r="J102" s="13" t="s">
        <v>16</v>
      </c>
      <c r="K102" s="15">
        <f>VLOOKUP(G102,ชีต2!A:B,2,0)</f>
        <v>22</v>
      </c>
      <c r="L102" s="110" t="str">
        <f>VLOOKUP(K102,school!E:F,2,0)</f>
        <v>สันติราษฎร์วิทยาลัย</v>
      </c>
    </row>
    <row r="103" spans="1:12" ht="24" x14ac:dyDescent="0.55000000000000004">
      <c r="A103" s="14">
        <v>44824.687054398149</v>
      </c>
      <c r="B103" s="10">
        <v>99</v>
      </c>
      <c r="C103" s="13" t="s">
        <v>252</v>
      </c>
      <c r="D103" s="15"/>
      <c r="E103" s="16" t="s">
        <v>253</v>
      </c>
      <c r="F103" s="13" t="s">
        <v>24</v>
      </c>
      <c r="G103" s="13" t="s">
        <v>233</v>
      </c>
      <c r="H103" s="13" t="s">
        <v>61</v>
      </c>
      <c r="I103" s="12">
        <f>VLOOKUP(H103,สรุปที่เข้าร่วม!B:D,3,0)</f>
        <v>3</v>
      </c>
      <c r="J103" s="13" t="s">
        <v>21</v>
      </c>
      <c r="K103" s="15">
        <f>VLOOKUP(G103,ชีต2!A:B,2,0)</f>
        <v>25</v>
      </c>
    </row>
    <row r="104" spans="1:12" ht="24" x14ac:dyDescent="0.55000000000000004">
      <c r="A104" s="14">
        <v>44824.545109270832</v>
      </c>
      <c r="B104" s="10">
        <v>100</v>
      </c>
      <c r="C104" s="13" t="s">
        <v>173</v>
      </c>
      <c r="D104" s="13" t="s">
        <v>35</v>
      </c>
      <c r="E104" s="16" t="s">
        <v>174</v>
      </c>
      <c r="F104" s="13" t="s">
        <v>37</v>
      </c>
      <c r="G104" s="13" t="s">
        <v>172</v>
      </c>
      <c r="H104" s="13" t="s">
        <v>61</v>
      </c>
      <c r="I104" s="12">
        <f>VLOOKUP(H104,สรุปที่เข้าร่วม!B:D,3,0)</f>
        <v>3</v>
      </c>
      <c r="J104" s="13" t="s">
        <v>21</v>
      </c>
      <c r="K104" s="15">
        <f>VLOOKUP(G104,ชีต2!A:B,2,0)</f>
        <v>26</v>
      </c>
    </row>
    <row r="105" spans="1:12" ht="24" x14ac:dyDescent="0.55000000000000004">
      <c r="A105" s="14">
        <v>44824.415648055554</v>
      </c>
      <c r="B105" s="10">
        <v>101</v>
      </c>
      <c r="C105" s="13" t="s">
        <v>110</v>
      </c>
      <c r="D105" s="15"/>
      <c r="E105" s="16" t="s">
        <v>111</v>
      </c>
      <c r="F105" s="13" t="s">
        <v>24</v>
      </c>
      <c r="G105" s="13" t="s">
        <v>112</v>
      </c>
      <c r="H105" s="13" t="s">
        <v>61</v>
      </c>
      <c r="I105" s="12">
        <f>VLOOKUP(H105,สรุปที่เข้าร่วม!B:D,3,0)</f>
        <v>3</v>
      </c>
      <c r="J105" s="13" t="s">
        <v>21</v>
      </c>
      <c r="K105" s="15">
        <f>VLOOKUP(G105,ชีต2!A:B,2,0)</f>
        <v>28</v>
      </c>
    </row>
    <row r="106" spans="1:12" ht="24" x14ac:dyDescent="0.55000000000000004">
      <c r="A106" s="14">
        <v>44824.397489363429</v>
      </c>
      <c r="B106" s="10">
        <v>102</v>
      </c>
      <c r="C106" s="13" t="s">
        <v>92</v>
      </c>
      <c r="D106" s="15"/>
      <c r="E106" s="16" t="s">
        <v>93</v>
      </c>
      <c r="F106" s="13" t="s">
        <v>37</v>
      </c>
      <c r="G106" s="13" t="s">
        <v>85</v>
      </c>
      <c r="H106" s="13" t="s">
        <v>61</v>
      </c>
      <c r="I106" s="12">
        <f>VLOOKUP(H106,สรุปที่เข้าร่วม!B:D,3,0)</f>
        <v>3</v>
      </c>
      <c r="J106" s="13" t="s">
        <v>21</v>
      </c>
      <c r="K106" s="15">
        <f>VLOOKUP(G106,ชีต2!A:B,2,0)</f>
        <v>30</v>
      </c>
    </row>
    <row r="107" spans="1:12" ht="24" x14ac:dyDescent="0.55000000000000004">
      <c r="A107" s="14">
        <v>44824.306057534719</v>
      </c>
      <c r="B107" s="10">
        <v>103</v>
      </c>
      <c r="C107" s="13" t="s">
        <v>58</v>
      </c>
      <c r="D107" s="15"/>
      <c r="E107" s="16" t="s">
        <v>59</v>
      </c>
      <c r="F107" s="13" t="s">
        <v>37</v>
      </c>
      <c r="G107" s="13" t="s">
        <v>60</v>
      </c>
      <c r="H107" s="13" t="s">
        <v>61</v>
      </c>
      <c r="I107" s="12">
        <f>VLOOKUP(H107,สรุปที่เข้าร่วม!B:D,3,0)</f>
        <v>3</v>
      </c>
      <c r="J107" s="13" t="s">
        <v>21</v>
      </c>
      <c r="K107" s="15">
        <f>VLOOKUP(G107,ชีต2!A:B,2,0)</f>
        <v>33</v>
      </c>
    </row>
    <row r="108" spans="1:12" ht="24" x14ac:dyDescent="0.55000000000000004">
      <c r="A108" s="14">
        <v>44824.307509305552</v>
      </c>
      <c r="B108" s="10">
        <v>104</v>
      </c>
      <c r="C108" s="13" t="s">
        <v>62</v>
      </c>
      <c r="D108" s="15"/>
      <c r="E108" s="13" t="s">
        <v>63</v>
      </c>
      <c r="F108" s="13" t="s">
        <v>37</v>
      </c>
      <c r="G108" s="13" t="s">
        <v>60</v>
      </c>
      <c r="H108" s="13" t="s">
        <v>61</v>
      </c>
      <c r="I108" s="12">
        <f>VLOOKUP(H108,สรุปที่เข้าร่วม!B:D,3,0)</f>
        <v>3</v>
      </c>
      <c r="J108" s="13" t="s">
        <v>21</v>
      </c>
      <c r="K108" s="15">
        <f>VLOOKUP(G108,ชีต2!A:B,2,0)</f>
        <v>33</v>
      </c>
    </row>
    <row r="109" spans="1:12" ht="24" x14ac:dyDescent="0.55000000000000004">
      <c r="A109" s="14">
        <v>44827.55405450231</v>
      </c>
      <c r="B109" s="10">
        <v>105</v>
      </c>
      <c r="C109" s="13" t="s">
        <v>1330</v>
      </c>
      <c r="D109" s="13" t="s">
        <v>35</v>
      </c>
      <c r="E109" s="16" t="s">
        <v>1331</v>
      </c>
      <c r="F109" s="13" t="s">
        <v>37</v>
      </c>
      <c r="G109" s="13" t="s">
        <v>206</v>
      </c>
      <c r="H109" s="13" t="s">
        <v>61</v>
      </c>
      <c r="I109" s="12">
        <f>VLOOKUP(H109,สรุปที่เข้าร่วม!B:D,3,0)</f>
        <v>3</v>
      </c>
      <c r="J109" s="13" t="s">
        <v>21</v>
      </c>
      <c r="K109" s="15">
        <f>VLOOKUP(G109,ชีต2!A:B,2,0)</f>
        <v>42</v>
      </c>
    </row>
    <row r="110" spans="1:12" ht="24" x14ac:dyDescent="0.55000000000000004">
      <c r="A110" s="14">
        <v>44827.558151006946</v>
      </c>
      <c r="B110" s="10">
        <v>106</v>
      </c>
      <c r="C110" s="13" t="s">
        <v>1351</v>
      </c>
      <c r="D110" s="13" t="s">
        <v>1352</v>
      </c>
      <c r="E110" s="13" t="s">
        <v>1353</v>
      </c>
      <c r="F110" s="13" t="s">
        <v>37</v>
      </c>
      <c r="G110" s="13" t="s">
        <v>206</v>
      </c>
      <c r="H110" s="13" t="s">
        <v>61</v>
      </c>
      <c r="I110" s="12">
        <f>VLOOKUP(H110,สรุปที่เข้าร่วม!B:D,3,0)</f>
        <v>3</v>
      </c>
      <c r="J110" s="13" t="s">
        <v>21</v>
      </c>
      <c r="K110" s="15">
        <f>VLOOKUP(G110,ชีต2!A:B,2,0)</f>
        <v>42</v>
      </c>
    </row>
    <row r="111" spans="1:12" ht="24" x14ac:dyDescent="0.55000000000000004">
      <c r="A111" s="14">
        <v>44826.554377083332</v>
      </c>
      <c r="B111" s="10">
        <v>107</v>
      </c>
      <c r="C111" s="13" t="s">
        <v>758</v>
      </c>
      <c r="D111" s="15"/>
      <c r="E111" s="16" t="s">
        <v>759</v>
      </c>
      <c r="F111" s="13" t="s">
        <v>24</v>
      </c>
      <c r="G111" s="13" t="s">
        <v>760</v>
      </c>
      <c r="H111" s="13" t="s">
        <v>61</v>
      </c>
      <c r="I111" s="12">
        <f>VLOOKUP(H111,สรุปที่เข้าร่วม!B:D,3,0)</f>
        <v>3</v>
      </c>
      <c r="J111" s="13" t="s">
        <v>21</v>
      </c>
      <c r="K111" s="15">
        <f>VLOOKUP(G111,ชีต2!A:B,2,0)</f>
        <v>44</v>
      </c>
    </row>
    <row r="112" spans="1:12" ht="24" x14ac:dyDescent="0.55000000000000004">
      <c r="A112" s="14">
        <v>44827.53420814815</v>
      </c>
      <c r="B112" s="10">
        <v>108</v>
      </c>
      <c r="C112" s="13" t="s">
        <v>1285</v>
      </c>
      <c r="D112" s="13" t="s">
        <v>1286</v>
      </c>
      <c r="E112" s="16" t="s">
        <v>1287</v>
      </c>
      <c r="F112" s="13" t="s">
        <v>37</v>
      </c>
      <c r="G112" s="13" t="s">
        <v>755</v>
      </c>
      <c r="H112" s="13" t="s">
        <v>61</v>
      </c>
      <c r="I112" s="12">
        <f>VLOOKUP(H112,สรุปที่เข้าร่วม!B:D,3,0)</f>
        <v>3</v>
      </c>
      <c r="J112" s="13" t="s">
        <v>21</v>
      </c>
      <c r="K112" s="15">
        <f>VLOOKUP(G112,ชีต2!A:B,2,0)</f>
        <v>45</v>
      </c>
    </row>
    <row r="113" spans="1:11" ht="24" x14ac:dyDescent="0.55000000000000004">
      <c r="A113" s="14">
        <v>44827.548337025466</v>
      </c>
      <c r="B113" s="10">
        <v>109</v>
      </c>
      <c r="C113" s="13" t="s">
        <v>1316</v>
      </c>
      <c r="D113" s="13" t="s">
        <v>35</v>
      </c>
      <c r="E113" s="16" t="s">
        <v>1317</v>
      </c>
      <c r="F113" s="13" t="s">
        <v>37</v>
      </c>
      <c r="G113" s="13" t="s">
        <v>755</v>
      </c>
      <c r="H113" s="13" t="s">
        <v>61</v>
      </c>
      <c r="I113" s="12">
        <f>VLOOKUP(H113,สรุปที่เข้าร่วม!B:D,3,0)</f>
        <v>3</v>
      </c>
      <c r="J113" s="13" t="s">
        <v>21</v>
      </c>
      <c r="K113" s="15">
        <f>VLOOKUP(G113,ชีต2!A:B,2,0)</f>
        <v>45</v>
      </c>
    </row>
    <row r="114" spans="1:11" ht="24" x14ac:dyDescent="0.55000000000000004">
      <c r="A114" s="14">
        <v>44827.59201896991</v>
      </c>
      <c r="B114" s="10">
        <v>110</v>
      </c>
      <c r="C114" s="13" t="s">
        <v>1421</v>
      </c>
      <c r="D114" s="15"/>
      <c r="E114" s="16" t="s">
        <v>1422</v>
      </c>
      <c r="F114" s="13" t="s">
        <v>37</v>
      </c>
      <c r="G114" s="13" t="s">
        <v>755</v>
      </c>
      <c r="H114" s="13" t="s">
        <v>61</v>
      </c>
      <c r="I114" s="12">
        <f>VLOOKUP(H114,สรุปที่เข้าร่วม!B:D,3,0)</f>
        <v>3</v>
      </c>
      <c r="J114" s="13" t="s">
        <v>21</v>
      </c>
      <c r="K114" s="15">
        <f>VLOOKUP(G114,ชีต2!A:B,2,0)</f>
        <v>45</v>
      </c>
    </row>
    <row r="115" spans="1:11" ht="24" x14ac:dyDescent="0.55000000000000004">
      <c r="A115" s="14">
        <v>44827.644550914352</v>
      </c>
      <c r="B115" s="10">
        <v>111</v>
      </c>
      <c r="C115" s="13" t="s">
        <v>1458</v>
      </c>
      <c r="D115" s="15"/>
      <c r="E115" s="13" t="s">
        <v>1459</v>
      </c>
      <c r="F115" s="13" t="s">
        <v>24</v>
      </c>
      <c r="G115" s="13" t="s">
        <v>755</v>
      </c>
      <c r="H115" s="13" t="s">
        <v>61</v>
      </c>
      <c r="I115" s="12">
        <f>VLOOKUP(H115,สรุปที่เข้าร่วม!B:D,3,0)</f>
        <v>3</v>
      </c>
      <c r="J115" s="13" t="s">
        <v>21</v>
      </c>
      <c r="K115" s="15">
        <f>VLOOKUP(G115,ชีต2!A:B,2,0)</f>
        <v>45</v>
      </c>
    </row>
    <row r="116" spans="1:11" ht="24" x14ac:dyDescent="0.55000000000000004">
      <c r="A116" s="14">
        <v>44825.683384490738</v>
      </c>
      <c r="B116" s="10">
        <v>112</v>
      </c>
      <c r="C116" s="13" t="s">
        <v>515</v>
      </c>
      <c r="D116" s="15"/>
      <c r="E116" s="16" t="s">
        <v>516</v>
      </c>
      <c r="F116" s="13" t="s">
        <v>24</v>
      </c>
      <c r="G116" s="13" t="s">
        <v>517</v>
      </c>
      <c r="H116" s="13" t="s">
        <v>61</v>
      </c>
      <c r="I116" s="12">
        <f>VLOOKUP(H116,สรุปที่เข้าร่วม!B:D,3,0)</f>
        <v>3</v>
      </c>
      <c r="J116" s="13" t="s">
        <v>21</v>
      </c>
      <c r="K116" s="15">
        <f>VLOOKUP(G116,ชีต2!A:B,2,0)</f>
        <v>46</v>
      </c>
    </row>
    <row r="117" spans="1:11" ht="24" x14ac:dyDescent="0.55000000000000004">
      <c r="A117" s="14">
        <v>44827.562917766205</v>
      </c>
      <c r="B117" s="10">
        <v>113</v>
      </c>
      <c r="C117" s="13" t="s">
        <v>1365</v>
      </c>
      <c r="D117" s="13" t="s">
        <v>35</v>
      </c>
      <c r="E117" s="16" t="s">
        <v>1366</v>
      </c>
      <c r="F117" s="13" t="s">
        <v>37</v>
      </c>
      <c r="G117" s="13" t="s">
        <v>517</v>
      </c>
      <c r="H117" s="13" t="s">
        <v>61</v>
      </c>
      <c r="I117" s="12">
        <f>VLOOKUP(H117,สรุปที่เข้าร่วม!B:D,3,0)</f>
        <v>3</v>
      </c>
      <c r="J117" s="13" t="s">
        <v>21</v>
      </c>
      <c r="K117" s="15">
        <f>VLOOKUP(G117,ชีต2!A:B,2,0)</f>
        <v>46</v>
      </c>
    </row>
    <row r="118" spans="1:11" ht="24" x14ac:dyDescent="0.55000000000000004">
      <c r="A118" s="14">
        <v>44827.35789136574</v>
      </c>
      <c r="B118" s="10">
        <v>114</v>
      </c>
      <c r="C118" s="13" t="s">
        <v>1104</v>
      </c>
      <c r="D118" s="15"/>
      <c r="E118" s="16" t="s">
        <v>1105</v>
      </c>
      <c r="F118" s="13" t="s">
        <v>37</v>
      </c>
      <c r="G118" s="13" t="s">
        <v>148</v>
      </c>
      <c r="H118" s="13" t="s">
        <v>61</v>
      </c>
      <c r="I118" s="12">
        <f>VLOOKUP(H118,สรุปที่เข้าร่วม!B:D,3,0)</f>
        <v>3</v>
      </c>
      <c r="J118" s="13" t="s">
        <v>21</v>
      </c>
      <c r="K118" s="15">
        <f>VLOOKUP(G118,ชีต2!A:B,2,0)</f>
        <v>47</v>
      </c>
    </row>
    <row r="119" spans="1:11" ht="24" x14ac:dyDescent="0.55000000000000004">
      <c r="A119" s="14">
        <v>44826.635523425924</v>
      </c>
      <c r="B119" s="10">
        <v>115</v>
      </c>
      <c r="C119" s="13" t="s">
        <v>838</v>
      </c>
      <c r="D119" s="13"/>
      <c r="E119" s="16" t="s">
        <v>839</v>
      </c>
      <c r="F119" s="13" t="s">
        <v>37</v>
      </c>
      <c r="G119" s="13" t="s">
        <v>19</v>
      </c>
      <c r="H119" s="13" t="s">
        <v>61</v>
      </c>
      <c r="I119" s="12">
        <f>VLOOKUP(H119,สรุปที่เข้าร่วม!B:D,3,0)</f>
        <v>3</v>
      </c>
      <c r="J119" s="13" t="s">
        <v>21</v>
      </c>
      <c r="K119" s="15">
        <f>VLOOKUP(G119,ชีต2!A:B,2,0)</f>
        <v>50</v>
      </c>
    </row>
    <row r="120" spans="1:11" ht="24" x14ac:dyDescent="0.55000000000000004">
      <c r="A120" s="14">
        <v>44826.607582731478</v>
      </c>
      <c r="B120" s="10">
        <v>116</v>
      </c>
      <c r="C120" s="13" t="s">
        <v>796</v>
      </c>
      <c r="D120" s="15"/>
      <c r="E120" s="16" t="s">
        <v>797</v>
      </c>
      <c r="F120" s="13" t="s">
        <v>37</v>
      </c>
      <c r="G120" s="13" t="s">
        <v>32</v>
      </c>
      <c r="H120" s="13" t="s">
        <v>61</v>
      </c>
      <c r="I120" s="12">
        <f>VLOOKUP(H120,สรุปที่เข้าร่วม!B:D,3,0)</f>
        <v>3</v>
      </c>
      <c r="J120" s="13" t="s">
        <v>21</v>
      </c>
      <c r="K120" s="15">
        <f>VLOOKUP(G120,ชีต2!A:B,2,0)</f>
        <v>52</v>
      </c>
    </row>
    <row r="121" spans="1:11" ht="24" x14ac:dyDescent="0.55000000000000004">
      <c r="A121" s="14">
        <v>44826.333301296298</v>
      </c>
      <c r="B121" s="10">
        <v>117</v>
      </c>
      <c r="C121" s="13" t="s">
        <v>619</v>
      </c>
      <c r="D121" s="15"/>
      <c r="E121" s="16" t="s">
        <v>620</v>
      </c>
      <c r="F121" s="13" t="s">
        <v>37</v>
      </c>
      <c r="G121" s="13" t="s">
        <v>478</v>
      </c>
      <c r="H121" s="13" t="s">
        <v>61</v>
      </c>
      <c r="I121" s="12">
        <f>VLOOKUP(H121,สรุปที่เข้าร่วม!B:D,3,0)</f>
        <v>3</v>
      </c>
      <c r="J121" s="13" t="s">
        <v>21</v>
      </c>
      <c r="K121" s="15">
        <f>VLOOKUP(G121,ชีต2!A:B,2,0)</f>
        <v>53</v>
      </c>
    </row>
    <row r="122" spans="1:11" ht="24" x14ac:dyDescent="0.55000000000000004">
      <c r="A122" s="14">
        <v>44826.748580659725</v>
      </c>
      <c r="B122" s="10">
        <v>118</v>
      </c>
      <c r="C122" s="13" t="s">
        <v>936</v>
      </c>
      <c r="D122" s="15"/>
      <c r="E122" s="16" t="s">
        <v>937</v>
      </c>
      <c r="F122" s="13" t="s">
        <v>37</v>
      </c>
      <c r="G122" s="13" t="s">
        <v>638</v>
      </c>
      <c r="H122" s="13" t="s">
        <v>61</v>
      </c>
      <c r="I122" s="12">
        <f>VLOOKUP(H122,สรุปที่เข้าร่วม!B:D,3,0)</f>
        <v>3</v>
      </c>
      <c r="J122" s="13" t="s">
        <v>21</v>
      </c>
      <c r="K122" s="15">
        <f>VLOOKUP(G122,ชีต2!A:B,2,0)</f>
        <v>55</v>
      </c>
    </row>
    <row r="123" spans="1:11" ht="24" x14ac:dyDescent="0.55000000000000004">
      <c r="A123" s="14">
        <v>44827.4396150463</v>
      </c>
      <c r="B123" s="10">
        <v>119</v>
      </c>
      <c r="C123" s="13" t="s">
        <v>1174</v>
      </c>
      <c r="D123" s="15"/>
      <c r="E123" s="16" t="s">
        <v>1175</v>
      </c>
      <c r="F123" s="13" t="s">
        <v>37</v>
      </c>
      <c r="G123" s="13" t="s">
        <v>25</v>
      </c>
      <c r="H123" s="13" t="s">
        <v>61</v>
      </c>
      <c r="I123" s="12">
        <f>VLOOKUP(H123,สรุปที่เข้าร่วม!B:D,3,0)</f>
        <v>3</v>
      </c>
      <c r="J123" s="13" t="s">
        <v>21</v>
      </c>
      <c r="K123" s="15">
        <f>VLOOKUP(G123,ชีต2!A:B,2,0)</f>
        <v>56</v>
      </c>
    </row>
    <row r="124" spans="1:11" ht="24" x14ac:dyDescent="0.55000000000000004">
      <c r="A124" s="14">
        <v>44826.725287245368</v>
      </c>
      <c r="B124" s="10">
        <v>120</v>
      </c>
      <c r="C124" s="13" t="s">
        <v>911</v>
      </c>
      <c r="D124" s="15"/>
      <c r="E124" s="16" t="s">
        <v>912</v>
      </c>
      <c r="F124" s="13" t="s">
        <v>37</v>
      </c>
      <c r="G124" s="13" t="s">
        <v>871</v>
      </c>
      <c r="H124" s="13" t="s">
        <v>61</v>
      </c>
      <c r="I124" s="12">
        <f>VLOOKUP(H124,สรุปที่เข้าร่วม!B:D,3,0)</f>
        <v>3</v>
      </c>
      <c r="J124" s="13" t="s">
        <v>21</v>
      </c>
      <c r="K124" s="15">
        <f>VLOOKUP(G124,ชีต2!A:B,2,0)</f>
        <v>60</v>
      </c>
    </row>
    <row r="125" spans="1:11" ht="24" x14ac:dyDescent="0.55000000000000004">
      <c r="A125" s="14">
        <v>44826.321594953704</v>
      </c>
      <c r="B125" s="10">
        <v>121</v>
      </c>
      <c r="C125" s="13" t="s">
        <v>611</v>
      </c>
      <c r="D125" s="13" t="s">
        <v>35</v>
      </c>
      <c r="E125" s="16" t="s">
        <v>612</v>
      </c>
      <c r="F125" s="13" t="s">
        <v>37</v>
      </c>
      <c r="G125" s="13" t="s">
        <v>469</v>
      </c>
      <c r="H125" s="13" t="s">
        <v>61</v>
      </c>
      <c r="I125" s="12">
        <f>VLOOKUP(H125,สรุปที่เข้าร่วม!B:D,3,0)</f>
        <v>3</v>
      </c>
      <c r="J125" s="13" t="s">
        <v>21</v>
      </c>
      <c r="K125" s="15">
        <f>VLOOKUP(G125,ชีต2!A:B,2,0)</f>
        <v>63</v>
      </c>
    </row>
    <row r="126" spans="1:11" ht="24" x14ac:dyDescent="0.55000000000000004">
      <c r="A126" s="14">
        <v>44826.429045011573</v>
      </c>
      <c r="B126" s="10">
        <v>122</v>
      </c>
      <c r="C126" s="13" t="s">
        <v>705</v>
      </c>
      <c r="D126" s="15"/>
      <c r="E126" s="16" t="s">
        <v>706</v>
      </c>
      <c r="F126" s="13" t="s">
        <v>37</v>
      </c>
      <c r="G126" s="13" t="s">
        <v>469</v>
      </c>
      <c r="H126" s="13" t="s">
        <v>61</v>
      </c>
      <c r="I126" s="12">
        <f>VLOOKUP(H126,สรุปที่เข้าร่วม!B:D,3,0)</f>
        <v>3</v>
      </c>
      <c r="J126" s="13" t="s">
        <v>21</v>
      </c>
      <c r="K126" s="15">
        <f>VLOOKUP(G126,ชีต2!A:B,2,0)</f>
        <v>63</v>
      </c>
    </row>
    <row r="127" spans="1:11" ht="24" x14ac:dyDescent="0.55000000000000004">
      <c r="A127" s="14">
        <v>44827.409344293977</v>
      </c>
      <c r="B127" s="10">
        <v>123</v>
      </c>
      <c r="C127" s="13" t="s">
        <v>1149</v>
      </c>
      <c r="D127" s="15"/>
      <c r="E127" s="16" t="s">
        <v>1150</v>
      </c>
      <c r="F127" s="13" t="s">
        <v>24</v>
      </c>
      <c r="G127" s="13" t="s">
        <v>469</v>
      </c>
      <c r="H127" s="13" t="s">
        <v>61</v>
      </c>
      <c r="I127" s="12">
        <f>VLOOKUP(H127,สรุปที่เข้าร่วม!B:D,3,0)</f>
        <v>3</v>
      </c>
      <c r="J127" s="13" t="s">
        <v>21</v>
      </c>
      <c r="K127" s="15">
        <f>VLOOKUP(G127,ชีต2!A:B,2,0)</f>
        <v>63</v>
      </c>
    </row>
    <row r="128" spans="1:11" ht="24" x14ac:dyDescent="0.55000000000000004">
      <c r="A128" s="14">
        <v>44826.391027592588</v>
      </c>
      <c r="B128" s="10">
        <v>124</v>
      </c>
      <c r="C128" s="13" t="s">
        <v>660</v>
      </c>
      <c r="D128" s="15"/>
      <c r="E128" s="16" t="s">
        <v>661</v>
      </c>
      <c r="F128" s="13" t="s">
        <v>37</v>
      </c>
      <c r="G128" s="13" t="s">
        <v>292</v>
      </c>
      <c r="H128" s="13" t="s">
        <v>33</v>
      </c>
      <c r="I128" s="12">
        <f>VLOOKUP(H128,สรุปที่เข้าร่วม!B:D,3,0)</f>
        <v>4</v>
      </c>
      <c r="J128" s="13" t="s">
        <v>21</v>
      </c>
      <c r="K128" s="15">
        <f>VLOOKUP(G128,ชีต2!A:B,2,0)</f>
        <v>1</v>
      </c>
    </row>
    <row r="129" spans="1:12" ht="24" x14ac:dyDescent="0.55000000000000004">
      <c r="A129" s="14">
        <v>44826.612605706017</v>
      </c>
      <c r="B129" s="10">
        <v>125</v>
      </c>
      <c r="C129" s="13" t="s">
        <v>802</v>
      </c>
      <c r="D129" s="15"/>
      <c r="E129" s="16" t="s">
        <v>803</v>
      </c>
      <c r="F129" s="13" t="s">
        <v>37</v>
      </c>
      <c r="G129" s="13" t="s">
        <v>292</v>
      </c>
      <c r="H129" s="13" t="s">
        <v>33</v>
      </c>
      <c r="I129" s="12">
        <f>VLOOKUP(H129,สรุปที่เข้าร่วม!B:D,3,0)</f>
        <v>4</v>
      </c>
      <c r="J129" s="13" t="s">
        <v>16</v>
      </c>
      <c r="K129" s="15">
        <f>VLOOKUP(G129,ชีต2!A:B,2,0)</f>
        <v>1</v>
      </c>
      <c r="L129" s="110" t="str">
        <f>VLOOKUP(K129,school!E:F,2,0)</f>
        <v>สวนกุหลาบวิทยาลัย</v>
      </c>
    </row>
    <row r="130" spans="1:12" ht="24" x14ac:dyDescent="0.55000000000000004">
      <c r="A130" s="14">
        <v>44827.376154525467</v>
      </c>
      <c r="B130" s="10">
        <v>126</v>
      </c>
      <c r="C130" s="13" t="s">
        <v>1125</v>
      </c>
      <c r="D130" s="15"/>
      <c r="E130" s="16" t="s">
        <v>1126</v>
      </c>
      <c r="F130" s="13" t="s">
        <v>37</v>
      </c>
      <c r="G130" s="13" t="s">
        <v>292</v>
      </c>
      <c r="H130" s="13" t="s">
        <v>33</v>
      </c>
      <c r="I130" s="12">
        <f>VLOOKUP(H130,สรุปที่เข้าร่วม!B:D,3,0)</f>
        <v>4</v>
      </c>
      <c r="J130" s="13" t="s">
        <v>21</v>
      </c>
      <c r="K130" s="15">
        <f>VLOOKUP(G130,ชีต2!A:B,2,0)</f>
        <v>1</v>
      </c>
    </row>
    <row r="131" spans="1:12" ht="24" x14ac:dyDescent="0.55000000000000004">
      <c r="A131" s="14">
        <v>44827.554446412032</v>
      </c>
      <c r="B131" s="10">
        <v>127</v>
      </c>
      <c r="C131" s="13" t="s">
        <v>1334</v>
      </c>
      <c r="D131" s="15"/>
      <c r="E131" s="16" t="s">
        <v>1335</v>
      </c>
      <c r="F131" s="13" t="s">
        <v>37</v>
      </c>
      <c r="G131" s="13" t="s">
        <v>292</v>
      </c>
      <c r="H131" s="13" t="s">
        <v>33</v>
      </c>
      <c r="I131" s="12">
        <f>VLOOKUP(H131,สรุปที่เข้าร่วม!B:D,3,0)</f>
        <v>4</v>
      </c>
      <c r="J131" s="13" t="s">
        <v>16</v>
      </c>
      <c r="K131" s="15">
        <f>VLOOKUP(G131,ชีต2!A:B,2,0)</f>
        <v>1</v>
      </c>
      <c r="L131" s="110" t="str">
        <f>VLOOKUP(K131,school!E:F,2,0)</f>
        <v>สวนกุหลาบวิทยาลัย</v>
      </c>
    </row>
    <row r="132" spans="1:12" ht="24" x14ac:dyDescent="0.55000000000000004">
      <c r="A132" s="14">
        <v>44825.477276539357</v>
      </c>
      <c r="B132" s="10">
        <v>128</v>
      </c>
      <c r="C132" s="13" t="s">
        <v>382</v>
      </c>
      <c r="D132" s="15"/>
      <c r="E132" s="16" t="s">
        <v>383</v>
      </c>
      <c r="F132" s="13" t="s">
        <v>37</v>
      </c>
      <c r="G132" s="13" t="s">
        <v>354</v>
      </c>
      <c r="H132" s="13" t="s">
        <v>33</v>
      </c>
      <c r="I132" s="12">
        <f>VLOOKUP(H132,สรุปที่เข้าร่วม!B:D,3,0)</f>
        <v>4</v>
      </c>
      <c r="J132" s="13" t="s">
        <v>21</v>
      </c>
      <c r="K132" s="15">
        <f>VLOOKUP(G132,ชีต2!A:B,2,0)</f>
        <v>2</v>
      </c>
    </row>
    <row r="133" spans="1:12" ht="24" x14ac:dyDescent="0.55000000000000004">
      <c r="A133" s="14">
        <v>44825.478502604165</v>
      </c>
      <c r="B133" s="10">
        <v>129</v>
      </c>
      <c r="C133" s="13" t="s">
        <v>384</v>
      </c>
      <c r="D133" s="15"/>
      <c r="E133" s="16" t="s">
        <v>385</v>
      </c>
      <c r="F133" s="13" t="s">
        <v>37</v>
      </c>
      <c r="G133" s="13" t="s">
        <v>354</v>
      </c>
      <c r="H133" s="13" t="s">
        <v>33</v>
      </c>
      <c r="I133" s="12">
        <f>VLOOKUP(H133,สรุปที่เข้าร่วม!B:D,3,0)</f>
        <v>4</v>
      </c>
      <c r="J133" s="13" t="s">
        <v>16</v>
      </c>
      <c r="K133" s="15">
        <f>VLOOKUP(G133,ชีต2!A:B,2,0)</f>
        <v>2</v>
      </c>
      <c r="L133" s="110" t="str">
        <f>VLOOKUP(K133,school!E:F,2,0)</f>
        <v>เตรียมอุดมศึกษา</v>
      </c>
    </row>
    <row r="134" spans="1:12" ht="24" x14ac:dyDescent="0.55000000000000004">
      <c r="A134" s="14">
        <v>44824.691614687501</v>
      </c>
      <c r="B134" s="10">
        <v>130</v>
      </c>
      <c r="C134" s="13" t="s">
        <v>262</v>
      </c>
      <c r="D134" s="13" t="s">
        <v>263</v>
      </c>
      <c r="E134" s="16" t="s">
        <v>264</v>
      </c>
      <c r="F134" s="13" t="s">
        <v>24</v>
      </c>
      <c r="G134" s="13" t="s">
        <v>219</v>
      </c>
      <c r="H134" s="13" t="s">
        <v>33</v>
      </c>
      <c r="I134" s="12">
        <f>VLOOKUP(H134,สรุปที่เข้าร่วม!B:D,3,0)</f>
        <v>4</v>
      </c>
      <c r="J134" s="13" t="s">
        <v>21</v>
      </c>
      <c r="K134" s="15">
        <f>VLOOKUP(G134,ชีต2!A:B,2,0)</f>
        <v>3</v>
      </c>
    </row>
    <row r="135" spans="1:12" ht="24" x14ac:dyDescent="0.55000000000000004">
      <c r="A135" s="14">
        <v>44825.961071712962</v>
      </c>
      <c r="B135" s="10">
        <v>131</v>
      </c>
      <c r="C135" s="13" t="s">
        <v>583</v>
      </c>
      <c r="D135" s="15"/>
      <c r="E135" s="16" t="s">
        <v>584</v>
      </c>
      <c r="F135" s="13" t="s">
        <v>37</v>
      </c>
      <c r="G135" s="13" t="s">
        <v>570</v>
      </c>
      <c r="H135" s="13" t="s">
        <v>33</v>
      </c>
      <c r="I135" s="12">
        <f>VLOOKUP(H135,สรุปที่เข้าร่วม!B:D,3,0)</f>
        <v>4</v>
      </c>
      <c r="J135" s="13" t="s">
        <v>21</v>
      </c>
      <c r="K135" s="15">
        <f>VLOOKUP(G135,ชีต2!A:B,2,0)</f>
        <v>4</v>
      </c>
    </row>
    <row r="136" spans="1:12" ht="24" x14ac:dyDescent="0.55000000000000004">
      <c r="A136" s="14">
        <v>44826.41322505787</v>
      </c>
      <c r="B136" s="10">
        <v>132</v>
      </c>
      <c r="C136" s="13" t="s">
        <v>684</v>
      </c>
      <c r="D136" s="15"/>
      <c r="E136" s="13">
        <v>929532961</v>
      </c>
      <c r="F136" s="13" t="s">
        <v>37</v>
      </c>
      <c r="G136" s="13" t="s">
        <v>570</v>
      </c>
      <c r="H136" s="13" t="s">
        <v>33</v>
      </c>
      <c r="I136" s="12">
        <f>VLOOKUP(H136,สรุปที่เข้าร่วม!B:D,3,0)</f>
        <v>4</v>
      </c>
      <c r="J136" s="13" t="s">
        <v>16</v>
      </c>
      <c r="K136" s="15">
        <f>VLOOKUP(G136,ชีต2!A:B,2,0)</f>
        <v>4</v>
      </c>
      <c r="L136" s="110" t="str">
        <f>VLOOKUP(K136,school!E:F,2,0)</f>
        <v>เทพศิรินทร์</v>
      </c>
    </row>
    <row r="137" spans="1:12" ht="24" x14ac:dyDescent="0.55000000000000004">
      <c r="A137" s="14">
        <v>44826.375120219906</v>
      </c>
      <c r="B137" s="10">
        <v>133</v>
      </c>
      <c r="C137" s="13" t="s">
        <v>652</v>
      </c>
      <c r="D137" s="15"/>
      <c r="E137" s="16" t="s">
        <v>653</v>
      </c>
      <c r="F137" s="13" t="s">
        <v>37</v>
      </c>
      <c r="G137" s="13" t="s">
        <v>228</v>
      </c>
      <c r="H137" s="13" t="s">
        <v>33</v>
      </c>
      <c r="I137" s="12">
        <f>VLOOKUP(H137,สรุปที่เข้าร่วม!B:D,3,0)</f>
        <v>4</v>
      </c>
      <c r="J137" s="13" t="s">
        <v>21</v>
      </c>
      <c r="K137" s="15">
        <f>VLOOKUP(G137,ชีต2!A:B,2,0)</f>
        <v>5</v>
      </c>
    </row>
    <row r="138" spans="1:12" ht="24" x14ac:dyDescent="0.55000000000000004">
      <c r="A138" s="14">
        <v>44827.309806516205</v>
      </c>
      <c r="B138" s="10">
        <v>134</v>
      </c>
      <c r="C138" s="13" t="s">
        <v>1067</v>
      </c>
      <c r="D138" s="13" t="s">
        <v>1068</v>
      </c>
      <c r="E138" s="16" t="s">
        <v>1069</v>
      </c>
      <c r="F138" s="13" t="s">
        <v>37</v>
      </c>
      <c r="G138" s="13" t="s">
        <v>82</v>
      </c>
      <c r="H138" s="13" t="s">
        <v>33</v>
      </c>
      <c r="I138" s="12">
        <f>VLOOKUP(H138,สรุปที่เข้าร่วม!B:D,3,0)</f>
        <v>4</v>
      </c>
      <c r="J138" s="13" t="s">
        <v>21</v>
      </c>
      <c r="K138" s="15">
        <f>VLOOKUP(G138,ชีต2!A:B,2,0)</f>
        <v>11</v>
      </c>
    </row>
    <row r="139" spans="1:12" ht="24" x14ac:dyDescent="0.55000000000000004">
      <c r="A139" s="14">
        <v>44827.374369120371</v>
      </c>
      <c r="B139" s="10">
        <v>135</v>
      </c>
      <c r="C139" s="13" t="s">
        <v>1120</v>
      </c>
      <c r="D139" s="13" t="s">
        <v>1121</v>
      </c>
      <c r="E139" s="16" t="s">
        <v>1122</v>
      </c>
      <c r="F139" s="13" t="s">
        <v>37</v>
      </c>
      <c r="G139" s="13" t="s">
        <v>82</v>
      </c>
      <c r="H139" s="13" t="s">
        <v>33</v>
      </c>
      <c r="I139" s="12">
        <f>VLOOKUP(H139,สรุปที่เข้าร่วม!B:D,3,0)</f>
        <v>4</v>
      </c>
      <c r="J139" s="13" t="s">
        <v>21</v>
      </c>
      <c r="K139" s="15">
        <f>VLOOKUP(G139,ชีต2!A:B,2,0)</f>
        <v>11</v>
      </c>
    </row>
    <row r="140" spans="1:12" ht="24" x14ac:dyDescent="0.55000000000000004">
      <c r="A140" s="14">
        <v>44827.395526817127</v>
      </c>
      <c r="B140" s="10">
        <v>136</v>
      </c>
      <c r="C140" s="13" t="s">
        <v>1139</v>
      </c>
      <c r="D140" s="15"/>
      <c r="E140" s="16" t="s">
        <v>1140</v>
      </c>
      <c r="F140" s="13" t="s">
        <v>37</v>
      </c>
      <c r="G140" s="13" t="s">
        <v>82</v>
      </c>
      <c r="H140" s="13" t="s">
        <v>33</v>
      </c>
      <c r="I140" s="12">
        <f>VLOOKUP(H140,สรุปที่เข้าร่วม!B:D,3,0)</f>
        <v>4</v>
      </c>
      <c r="J140" s="13" t="s">
        <v>21</v>
      </c>
      <c r="K140" s="15">
        <f>VLOOKUP(G140,ชีต2!A:B,2,0)</f>
        <v>11</v>
      </c>
    </row>
    <row r="141" spans="1:12" ht="24" x14ac:dyDescent="0.55000000000000004">
      <c r="A141" s="14">
        <v>44827.525609432865</v>
      </c>
      <c r="B141" s="10">
        <v>137</v>
      </c>
      <c r="C141" s="13" t="s">
        <v>1263</v>
      </c>
      <c r="D141" s="15"/>
      <c r="E141" s="16" t="s">
        <v>1264</v>
      </c>
      <c r="F141" s="13" t="s">
        <v>37</v>
      </c>
      <c r="G141" s="13" t="s">
        <v>82</v>
      </c>
      <c r="H141" s="13" t="s">
        <v>33</v>
      </c>
      <c r="I141" s="12">
        <f>VLOOKUP(H141,สรุปที่เข้าร่วม!B:D,3,0)</f>
        <v>4</v>
      </c>
      <c r="J141" s="13" t="s">
        <v>21</v>
      </c>
      <c r="K141" s="15">
        <f>VLOOKUP(G141,ชีต2!A:B,2,0)</f>
        <v>11</v>
      </c>
    </row>
    <row r="142" spans="1:12" ht="24" x14ac:dyDescent="0.55000000000000004">
      <c r="A142" s="14">
        <v>44825.666680138893</v>
      </c>
      <c r="B142" s="10">
        <v>138</v>
      </c>
      <c r="C142" s="13" t="s">
        <v>491</v>
      </c>
      <c r="D142" s="13" t="s">
        <v>491</v>
      </c>
      <c r="E142" s="16" t="s">
        <v>492</v>
      </c>
      <c r="F142" s="13" t="s">
        <v>37</v>
      </c>
      <c r="G142" s="13" t="s">
        <v>14</v>
      </c>
      <c r="H142" s="13" t="s">
        <v>33</v>
      </c>
      <c r="I142" s="12">
        <f>VLOOKUP(H142,สรุปที่เข้าร่วม!B:D,3,0)</f>
        <v>4</v>
      </c>
      <c r="J142" s="13" t="s">
        <v>16</v>
      </c>
      <c r="K142" s="15">
        <f>VLOOKUP(G142,ชีต2!A:B,2,0)</f>
        <v>14</v>
      </c>
      <c r="L142" s="110" t="str">
        <f>VLOOKUP(K142,school!E:F,2,0)</f>
        <v>ศรีอยุธยา ในพระอุปถัมภ์ฯ</v>
      </c>
    </row>
    <row r="143" spans="1:12" ht="24" x14ac:dyDescent="0.55000000000000004">
      <c r="A143" s="14">
        <v>44825.851601388888</v>
      </c>
      <c r="B143" s="10">
        <v>139</v>
      </c>
      <c r="C143" s="13" t="s">
        <v>545</v>
      </c>
      <c r="D143" s="13" t="s">
        <v>35</v>
      </c>
      <c r="E143" s="16" t="s">
        <v>546</v>
      </c>
      <c r="F143" s="13" t="s">
        <v>37</v>
      </c>
      <c r="G143" s="13" t="s">
        <v>14</v>
      </c>
      <c r="H143" s="13" t="s">
        <v>33</v>
      </c>
      <c r="I143" s="12">
        <f>VLOOKUP(H143,สรุปที่เข้าร่วม!B:D,3,0)</f>
        <v>4</v>
      </c>
      <c r="J143" s="13" t="s">
        <v>16</v>
      </c>
      <c r="K143" s="15">
        <f>VLOOKUP(G143,ชีต2!A:B,2,0)</f>
        <v>14</v>
      </c>
      <c r="L143" s="110" t="str">
        <f>VLOOKUP(K143,school!E:F,2,0)</f>
        <v>ศรีอยุธยา ในพระอุปถัมภ์ฯ</v>
      </c>
    </row>
    <row r="144" spans="1:12" ht="24" x14ac:dyDescent="0.55000000000000004">
      <c r="A144" s="14">
        <v>44825.858040462961</v>
      </c>
      <c r="B144" s="10">
        <v>140</v>
      </c>
      <c r="C144" s="13" t="s">
        <v>558</v>
      </c>
      <c r="D144" s="15"/>
      <c r="E144" s="16" t="s">
        <v>559</v>
      </c>
      <c r="F144" s="13" t="s">
        <v>37</v>
      </c>
      <c r="G144" s="13" t="s">
        <v>14</v>
      </c>
      <c r="H144" s="13" t="s">
        <v>33</v>
      </c>
      <c r="I144" s="12">
        <f>VLOOKUP(H144,สรุปที่เข้าร่วม!B:D,3,0)</f>
        <v>4</v>
      </c>
      <c r="J144" s="13" t="s">
        <v>16</v>
      </c>
      <c r="K144" s="15">
        <f>VLOOKUP(G144,ชีต2!A:B,2,0)</f>
        <v>14</v>
      </c>
      <c r="L144" s="110" t="str">
        <f>VLOOKUP(K144,school!E:F,2,0)</f>
        <v>ศรีอยุธยา ในพระอุปถัมภ์ฯ</v>
      </c>
    </row>
    <row r="145" spans="1:12" ht="24" x14ac:dyDescent="0.55000000000000004">
      <c r="A145" s="14">
        <v>44827.314642743055</v>
      </c>
      <c r="B145" s="10">
        <v>141</v>
      </c>
      <c r="C145" s="13" t="s">
        <v>1070</v>
      </c>
      <c r="D145" s="13" t="s">
        <v>35</v>
      </c>
      <c r="E145" s="16" t="s">
        <v>492</v>
      </c>
      <c r="F145" s="13" t="s">
        <v>37</v>
      </c>
      <c r="G145" s="13" t="s">
        <v>14</v>
      </c>
      <c r="H145" s="13" t="s">
        <v>33</v>
      </c>
      <c r="I145" s="12">
        <f>VLOOKUP(H145,สรุปที่เข้าร่วม!B:D,3,0)</f>
        <v>4</v>
      </c>
      <c r="J145" s="13" t="s">
        <v>21</v>
      </c>
      <c r="K145" s="15">
        <f>VLOOKUP(G145,ชีต2!A:B,2,0)</f>
        <v>14</v>
      </c>
    </row>
    <row r="146" spans="1:12" ht="24" x14ac:dyDescent="0.55000000000000004">
      <c r="A146" s="14">
        <v>44826.39509012732</v>
      </c>
      <c r="B146" s="10">
        <v>142</v>
      </c>
      <c r="C146" s="13" t="s">
        <v>666</v>
      </c>
      <c r="D146" s="15"/>
      <c r="E146" s="16" t="s">
        <v>667</v>
      </c>
      <c r="F146" s="13" t="s">
        <v>24</v>
      </c>
      <c r="G146" s="13" t="s">
        <v>668</v>
      </c>
      <c r="H146" s="13" t="s">
        <v>33</v>
      </c>
      <c r="I146" s="12">
        <f>VLOOKUP(H146,สรุปที่เข้าร่วม!B:D,3,0)</f>
        <v>4</v>
      </c>
      <c r="J146" s="13" t="s">
        <v>16</v>
      </c>
      <c r="K146" s="15">
        <f>VLOOKUP(G146,ชีต2!A:B,2,0)</f>
        <v>15</v>
      </c>
      <c r="L146" s="110" t="str">
        <f>VLOOKUP(K146,school!E:F,2,0)</f>
        <v>ราชวินิต มัธยม</v>
      </c>
    </row>
    <row r="147" spans="1:12" ht="24" x14ac:dyDescent="0.55000000000000004">
      <c r="A147" s="14">
        <v>44826.651642627316</v>
      </c>
      <c r="B147" s="10">
        <v>143</v>
      </c>
      <c r="C147" s="13" t="s">
        <v>865</v>
      </c>
      <c r="D147" s="13" t="s">
        <v>866</v>
      </c>
      <c r="E147" s="16" t="s">
        <v>867</v>
      </c>
      <c r="F147" s="13" t="s">
        <v>37</v>
      </c>
      <c r="G147" s="13" t="s">
        <v>868</v>
      </c>
      <c r="H147" s="13" t="s">
        <v>33</v>
      </c>
      <c r="I147" s="12">
        <f>VLOOKUP(H147,สรุปที่เข้าร่วม!B:D,3,0)</f>
        <v>4</v>
      </c>
      <c r="J147" s="13" t="s">
        <v>21</v>
      </c>
      <c r="K147" s="15">
        <f>VLOOKUP(G147,ชีต2!A:B,2,0)</f>
        <v>16</v>
      </c>
    </row>
    <row r="148" spans="1:12" ht="24" x14ac:dyDescent="0.55000000000000004">
      <c r="A148" s="14">
        <v>44826.806735092592</v>
      </c>
      <c r="B148" s="10">
        <v>144</v>
      </c>
      <c r="C148" s="13" t="s">
        <v>866</v>
      </c>
      <c r="D148" s="13" t="s">
        <v>1009</v>
      </c>
      <c r="E148" s="16" t="s">
        <v>867</v>
      </c>
      <c r="F148" s="13" t="s">
        <v>37</v>
      </c>
      <c r="G148" s="13" t="s">
        <v>868</v>
      </c>
      <c r="H148" s="13" t="s">
        <v>33</v>
      </c>
      <c r="I148" s="12">
        <f>VLOOKUP(H148,สรุปที่เข้าร่วม!B:D,3,0)</f>
        <v>4</v>
      </c>
      <c r="J148" s="13" t="s">
        <v>21</v>
      </c>
      <c r="K148" s="15">
        <f>VLOOKUP(G148,ชีต2!A:B,2,0)</f>
        <v>16</v>
      </c>
    </row>
    <row r="149" spans="1:12" ht="24" x14ac:dyDescent="0.55000000000000004">
      <c r="A149" s="14">
        <v>44824.681045671299</v>
      </c>
      <c r="B149" s="10">
        <v>145</v>
      </c>
      <c r="C149" s="13" t="s">
        <v>234</v>
      </c>
      <c r="D149" s="15"/>
      <c r="E149" s="16" t="s">
        <v>235</v>
      </c>
      <c r="F149" s="13" t="s">
        <v>37</v>
      </c>
      <c r="G149" s="13" t="s">
        <v>233</v>
      </c>
      <c r="H149" s="13" t="s">
        <v>33</v>
      </c>
      <c r="I149" s="12">
        <f>VLOOKUP(H149,สรุปที่เข้าร่วม!B:D,3,0)</f>
        <v>4</v>
      </c>
      <c r="J149" s="13" t="s">
        <v>21</v>
      </c>
      <c r="K149" s="15">
        <f>VLOOKUP(G149,ชีต2!A:B,2,0)</f>
        <v>25</v>
      </c>
    </row>
    <row r="150" spans="1:12" ht="24" x14ac:dyDescent="0.55000000000000004">
      <c r="A150" s="14">
        <v>44824.546249351857</v>
      </c>
      <c r="B150" s="10">
        <v>146</v>
      </c>
      <c r="C150" s="13" t="s">
        <v>175</v>
      </c>
      <c r="D150" s="13" t="s">
        <v>35</v>
      </c>
      <c r="E150" s="16" t="s">
        <v>176</v>
      </c>
      <c r="F150" s="13" t="s">
        <v>37</v>
      </c>
      <c r="G150" s="13" t="s">
        <v>172</v>
      </c>
      <c r="H150" s="13" t="s">
        <v>33</v>
      </c>
      <c r="I150" s="12">
        <f>VLOOKUP(H150,สรุปที่เข้าร่วม!B:D,3,0)</f>
        <v>4</v>
      </c>
      <c r="J150" s="13" t="s">
        <v>21</v>
      </c>
      <c r="K150" s="15">
        <f>VLOOKUP(G150,ชีต2!A:B,2,0)</f>
        <v>26</v>
      </c>
    </row>
    <row r="151" spans="1:12" ht="24" x14ac:dyDescent="0.55000000000000004">
      <c r="A151" s="14">
        <v>44824.547563587963</v>
      </c>
      <c r="B151" s="10">
        <v>147</v>
      </c>
      <c r="C151" s="13" t="s">
        <v>177</v>
      </c>
      <c r="D151" s="13" t="s">
        <v>35</v>
      </c>
      <c r="E151" s="16" t="s">
        <v>178</v>
      </c>
      <c r="F151" s="13" t="s">
        <v>37</v>
      </c>
      <c r="G151" s="13" t="s">
        <v>172</v>
      </c>
      <c r="H151" s="13" t="s">
        <v>33</v>
      </c>
      <c r="I151" s="12">
        <f>VLOOKUP(H151,สรุปที่เข้าร่วม!B:D,3,0)</f>
        <v>4</v>
      </c>
      <c r="J151" s="13" t="s">
        <v>21</v>
      </c>
      <c r="K151" s="15">
        <f>VLOOKUP(G151,ชีต2!A:B,2,0)</f>
        <v>26</v>
      </c>
    </row>
    <row r="152" spans="1:12" ht="24" x14ac:dyDescent="0.55000000000000004">
      <c r="A152" s="14">
        <v>44824.392818136577</v>
      </c>
      <c r="B152" s="10">
        <v>148</v>
      </c>
      <c r="C152" s="13" t="s">
        <v>83</v>
      </c>
      <c r="D152" s="13" t="s">
        <v>35</v>
      </c>
      <c r="E152" s="16" t="s">
        <v>84</v>
      </c>
      <c r="F152" s="13" t="s">
        <v>37</v>
      </c>
      <c r="G152" s="13" t="s">
        <v>85</v>
      </c>
      <c r="H152" s="13" t="s">
        <v>33</v>
      </c>
      <c r="I152" s="12">
        <f>VLOOKUP(H152,สรุปที่เข้าร่วม!B:D,3,0)</f>
        <v>4</v>
      </c>
      <c r="J152" s="13" t="s">
        <v>21</v>
      </c>
      <c r="K152" s="15">
        <f>VLOOKUP(G152,ชีต2!A:B,2,0)</f>
        <v>30</v>
      </c>
    </row>
    <row r="153" spans="1:12" ht="24" x14ac:dyDescent="0.55000000000000004">
      <c r="A153" s="14">
        <v>44824.405719166665</v>
      </c>
      <c r="B153" s="10">
        <v>149</v>
      </c>
      <c r="C153" s="13" t="s">
        <v>100</v>
      </c>
      <c r="D153" s="15"/>
      <c r="E153" s="16" t="s">
        <v>101</v>
      </c>
      <c r="F153" s="13" t="s">
        <v>37</v>
      </c>
      <c r="G153" s="13" t="s">
        <v>85</v>
      </c>
      <c r="H153" s="13" t="s">
        <v>33</v>
      </c>
      <c r="I153" s="12">
        <f>VLOOKUP(H153,สรุปที่เข้าร่วม!B:D,3,0)</f>
        <v>4</v>
      </c>
      <c r="J153" s="13" t="s">
        <v>21</v>
      </c>
      <c r="K153" s="15">
        <f>VLOOKUP(G153,ชีต2!A:B,2,0)</f>
        <v>30</v>
      </c>
    </row>
    <row r="154" spans="1:12" ht="24" x14ac:dyDescent="0.55000000000000004">
      <c r="A154" s="14">
        <v>44824.579875833333</v>
      </c>
      <c r="B154" s="10">
        <v>150</v>
      </c>
      <c r="C154" s="13" t="s">
        <v>195</v>
      </c>
      <c r="D154" s="15"/>
      <c r="E154" s="16" t="s">
        <v>196</v>
      </c>
      <c r="F154" s="13" t="s">
        <v>37</v>
      </c>
      <c r="G154" s="13" t="s">
        <v>51</v>
      </c>
      <c r="H154" s="13" t="s">
        <v>33</v>
      </c>
      <c r="I154" s="12">
        <f>VLOOKUP(H154,สรุปที่เข้าร่วม!B:D,3,0)</f>
        <v>4</v>
      </c>
      <c r="J154" s="13" t="s">
        <v>21</v>
      </c>
      <c r="K154" s="15">
        <f>VLOOKUP(G154,ชีต2!A:B,2,0)</f>
        <v>35</v>
      </c>
    </row>
    <row r="155" spans="1:12" ht="24" x14ac:dyDescent="0.55000000000000004">
      <c r="A155" s="14">
        <v>44827.528498472224</v>
      </c>
      <c r="B155" s="10">
        <v>151</v>
      </c>
      <c r="C155" s="13" t="s">
        <v>1273</v>
      </c>
      <c r="D155" s="13" t="s">
        <v>1274</v>
      </c>
      <c r="E155" s="16" t="s">
        <v>1275</v>
      </c>
      <c r="F155" s="13" t="s">
        <v>37</v>
      </c>
      <c r="G155" s="13" t="s">
        <v>1231</v>
      </c>
      <c r="H155" s="13" t="s">
        <v>33</v>
      </c>
      <c r="I155" s="12">
        <f>VLOOKUP(H155,สรุปที่เข้าร่วม!B:D,3,0)</f>
        <v>4</v>
      </c>
      <c r="J155" s="13" t="s">
        <v>21</v>
      </c>
      <c r="K155" s="15">
        <f>VLOOKUP(G155,ชีต2!A:B,2,0)</f>
        <v>37</v>
      </c>
    </row>
    <row r="156" spans="1:12" ht="24" x14ac:dyDescent="0.55000000000000004">
      <c r="A156" s="14">
        <v>44827.587813622682</v>
      </c>
      <c r="B156" s="10">
        <v>152</v>
      </c>
      <c r="C156" s="13" t="s">
        <v>1410</v>
      </c>
      <c r="D156" s="15"/>
      <c r="E156" s="16" t="s">
        <v>1411</v>
      </c>
      <c r="F156" s="13" t="s">
        <v>37</v>
      </c>
      <c r="G156" s="13" t="s">
        <v>1231</v>
      </c>
      <c r="H156" s="13" t="s">
        <v>33</v>
      </c>
      <c r="I156" s="12">
        <f>VLOOKUP(H156,สรุปที่เข้าร่วม!B:D,3,0)</f>
        <v>4</v>
      </c>
      <c r="J156" s="13" t="s">
        <v>21</v>
      </c>
      <c r="K156" s="15">
        <f>VLOOKUP(G156,ชีต2!A:B,2,0)</f>
        <v>37</v>
      </c>
    </row>
    <row r="157" spans="1:12" ht="24" x14ac:dyDescent="0.55000000000000004">
      <c r="A157" s="14">
        <v>44827.67169920139</v>
      </c>
      <c r="B157" s="10">
        <v>153</v>
      </c>
      <c r="C157" s="13" t="s">
        <v>1472</v>
      </c>
      <c r="D157" s="15"/>
      <c r="E157" s="16" t="s">
        <v>1473</v>
      </c>
      <c r="F157" s="13" t="s">
        <v>37</v>
      </c>
      <c r="G157" s="13" t="s">
        <v>1350</v>
      </c>
      <c r="H157" s="13" t="s">
        <v>33</v>
      </c>
      <c r="I157" s="12">
        <f>VLOOKUP(H157,สรุปที่เข้าร่วม!B:D,3,0)</f>
        <v>4</v>
      </c>
      <c r="J157" s="13" t="s">
        <v>21</v>
      </c>
      <c r="K157" s="15">
        <f>VLOOKUP(G157,ชีต2!A:B,2,0)</f>
        <v>38</v>
      </c>
    </row>
    <row r="158" spans="1:12" ht="24" x14ac:dyDescent="0.55000000000000004">
      <c r="A158" s="14">
        <v>44827.594852708338</v>
      </c>
      <c r="B158" s="10">
        <v>154</v>
      </c>
      <c r="C158" s="13" t="s">
        <v>1425</v>
      </c>
      <c r="D158" s="15"/>
      <c r="E158" s="16" t="s">
        <v>1426</v>
      </c>
      <c r="F158" s="13" t="s">
        <v>37</v>
      </c>
      <c r="G158" s="13" t="s">
        <v>1282</v>
      </c>
      <c r="H158" s="13" t="s">
        <v>33</v>
      </c>
      <c r="I158" s="12">
        <f>VLOOKUP(H158,สรุปที่เข้าร่วม!B:D,3,0)</f>
        <v>4</v>
      </c>
      <c r="J158" s="13" t="s">
        <v>21</v>
      </c>
      <c r="K158" s="15">
        <f>VLOOKUP(G158,ชีต2!A:B,2,0)</f>
        <v>40</v>
      </c>
    </row>
    <row r="159" spans="1:12" ht="24" x14ac:dyDescent="0.55000000000000004">
      <c r="A159" s="14">
        <v>44827.554978206019</v>
      </c>
      <c r="B159" s="10">
        <v>155</v>
      </c>
      <c r="C159" s="13" t="s">
        <v>1336</v>
      </c>
      <c r="D159" s="15"/>
      <c r="E159" s="16" t="s">
        <v>1337</v>
      </c>
      <c r="F159" s="13" t="s">
        <v>37</v>
      </c>
      <c r="G159" s="13" t="s">
        <v>206</v>
      </c>
      <c r="H159" s="13" t="s">
        <v>33</v>
      </c>
      <c r="I159" s="12">
        <f>VLOOKUP(H159,สรุปที่เข้าร่วม!B:D,3,0)</f>
        <v>4</v>
      </c>
      <c r="J159" s="13" t="s">
        <v>21</v>
      </c>
      <c r="K159" s="15">
        <f>VLOOKUP(G159,ชีต2!A:B,2,0)</f>
        <v>42</v>
      </c>
    </row>
    <row r="160" spans="1:12" ht="24" x14ac:dyDescent="0.55000000000000004">
      <c r="A160" s="14">
        <v>44827.555252974533</v>
      </c>
      <c r="B160" s="10">
        <v>156</v>
      </c>
      <c r="C160" s="13" t="s">
        <v>1338</v>
      </c>
      <c r="D160" s="13" t="s">
        <v>1339</v>
      </c>
      <c r="E160" s="16" t="s">
        <v>1340</v>
      </c>
      <c r="F160" s="13" t="s">
        <v>37</v>
      </c>
      <c r="G160" s="13" t="s">
        <v>206</v>
      </c>
      <c r="H160" s="13" t="s">
        <v>33</v>
      </c>
      <c r="I160" s="12">
        <f>VLOOKUP(H160,สรุปที่เข้าร่วม!B:D,3,0)</f>
        <v>4</v>
      </c>
      <c r="J160" s="13" t="s">
        <v>21</v>
      </c>
      <c r="K160" s="15">
        <f>VLOOKUP(G160,ชีต2!A:B,2,0)</f>
        <v>42</v>
      </c>
    </row>
    <row r="161" spans="1:12" ht="24" x14ac:dyDescent="0.55000000000000004">
      <c r="A161" s="14">
        <v>44827.560110219907</v>
      </c>
      <c r="B161" s="10">
        <v>157</v>
      </c>
      <c r="C161" s="13" t="s">
        <v>1356</v>
      </c>
      <c r="D161" s="13" t="s">
        <v>35</v>
      </c>
      <c r="E161" s="13" t="s">
        <v>1357</v>
      </c>
      <c r="F161" s="13" t="s">
        <v>37</v>
      </c>
      <c r="G161" s="13" t="s">
        <v>206</v>
      </c>
      <c r="H161" s="13" t="s">
        <v>33</v>
      </c>
      <c r="I161" s="12">
        <f>VLOOKUP(H161,สรุปที่เข้าร่วม!B:D,3,0)</f>
        <v>4</v>
      </c>
      <c r="J161" s="13" t="s">
        <v>16</v>
      </c>
      <c r="K161" s="15">
        <f>VLOOKUP(G161,ชีต2!A:B,2,0)</f>
        <v>42</v>
      </c>
      <c r="L161" s="110" t="str">
        <f>VLOOKUP(K161,school!E:F,2,0)</f>
        <v>ศึกษานารี</v>
      </c>
    </row>
    <row r="162" spans="1:12" ht="24" x14ac:dyDescent="0.55000000000000004">
      <c r="A162" s="14">
        <v>44827.564931087967</v>
      </c>
      <c r="B162" s="10">
        <v>158</v>
      </c>
      <c r="C162" s="13" t="s">
        <v>1378</v>
      </c>
      <c r="D162" s="15"/>
      <c r="E162" s="13" t="s">
        <v>1379</v>
      </c>
      <c r="F162" s="13" t="s">
        <v>37</v>
      </c>
      <c r="G162" s="13" t="s">
        <v>206</v>
      </c>
      <c r="H162" s="13" t="s">
        <v>33</v>
      </c>
      <c r="I162" s="12">
        <f>VLOOKUP(H162,สรุปที่เข้าร่วม!B:D,3,0)</f>
        <v>4</v>
      </c>
      <c r="J162" s="13" t="s">
        <v>21</v>
      </c>
      <c r="K162" s="15">
        <f>VLOOKUP(G162,ชีต2!A:B,2,0)</f>
        <v>42</v>
      </c>
    </row>
    <row r="163" spans="1:12" ht="24" x14ac:dyDescent="0.55000000000000004">
      <c r="A163" s="14">
        <v>44827.563159768513</v>
      </c>
      <c r="B163" s="10">
        <v>159</v>
      </c>
      <c r="C163" s="13" t="s">
        <v>1372</v>
      </c>
      <c r="D163" s="15"/>
      <c r="E163" s="16" t="s">
        <v>1373</v>
      </c>
      <c r="F163" s="13" t="s">
        <v>37</v>
      </c>
      <c r="G163" s="13" t="s">
        <v>1364</v>
      </c>
      <c r="H163" s="13" t="s">
        <v>33</v>
      </c>
      <c r="I163" s="12">
        <f>VLOOKUP(H163,สรุปที่เข้าร่วม!B:D,3,0)</f>
        <v>4</v>
      </c>
      <c r="J163" s="13" t="s">
        <v>21</v>
      </c>
      <c r="K163" s="15">
        <f>VLOOKUP(G163,ชีต2!A:B,2,0)</f>
        <v>43</v>
      </c>
    </row>
    <row r="164" spans="1:12" ht="24" x14ac:dyDescent="0.55000000000000004">
      <c r="A164" s="14">
        <v>44826.82122377315</v>
      </c>
      <c r="B164" s="10">
        <v>160</v>
      </c>
      <c r="C164" s="13" t="s">
        <v>1022</v>
      </c>
      <c r="D164" s="15"/>
      <c r="E164" s="16" t="s">
        <v>1023</v>
      </c>
      <c r="F164" s="13" t="s">
        <v>37</v>
      </c>
      <c r="G164" s="13" t="s">
        <v>760</v>
      </c>
      <c r="H164" s="13" t="s">
        <v>33</v>
      </c>
      <c r="I164" s="12">
        <f>VLOOKUP(H164,สรุปที่เข้าร่วม!B:D,3,0)</f>
        <v>4</v>
      </c>
      <c r="J164" s="13" t="s">
        <v>21</v>
      </c>
      <c r="K164" s="15">
        <f>VLOOKUP(G164,ชีต2!A:B,2,0)</f>
        <v>44</v>
      </c>
    </row>
    <row r="165" spans="1:12" ht="24" x14ac:dyDescent="0.55000000000000004">
      <c r="A165" s="14">
        <v>44827.512335543986</v>
      </c>
      <c r="B165" s="10">
        <v>161</v>
      </c>
      <c r="C165" s="13" t="s">
        <v>999</v>
      </c>
      <c r="D165" s="15"/>
      <c r="E165" s="16" t="s">
        <v>1000</v>
      </c>
      <c r="F165" s="13" t="s">
        <v>37</v>
      </c>
      <c r="G165" s="13" t="s">
        <v>760</v>
      </c>
      <c r="H165" s="13" t="s">
        <v>33</v>
      </c>
      <c r="I165" s="12">
        <f>VLOOKUP(H165,สรุปที่เข้าร่วม!B:D,3,0)</f>
        <v>4</v>
      </c>
      <c r="J165" s="13" t="s">
        <v>21</v>
      </c>
      <c r="K165" s="15">
        <f>VLOOKUP(G165,ชีต2!A:B,2,0)</f>
        <v>44</v>
      </c>
    </row>
    <row r="166" spans="1:12" ht="24" x14ac:dyDescent="0.55000000000000004">
      <c r="A166" s="14">
        <v>44827.511323888888</v>
      </c>
      <c r="B166" s="10">
        <v>162</v>
      </c>
      <c r="C166" s="13" t="s">
        <v>1227</v>
      </c>
      <c r="D166" s="15"/>
      <c r="E166" s="16" t="s">
        <v>1228</v>
      </c>
      <c r="F166" s="13" t="s">
        <v>37</v>
      </c>
      <c r="G166" s="13" t="s">
        <v>755</v>
      </c>
      <c r="H166" s="13" t="s">
        <v>33</v>
      </c>
      <c r="I166" s="12">
        <f>VLOOKUP(H166,สรุปที่เข้าร่วม!B:D,3,0)</f>
        <v>4</v>
      </c>
      <c r="J166" s="13" t="s">
        <v>21</v>
      </c>
      <c r="K166" s="15">
        <f>VLOOKUP(G166,ชีต2!A:B,2,0)</f>
        <v>45</v>
      </c>
    </row>
    <row r="167" spans="1:12" ht="24" x14ac:dyDescent="0.55000000000000004">
      <c r="A167" s="14">
        <v>44827.522915833339</v>
      </c>
      <c r="B167" s="10">
        <v>163</v>
      </c>
      <c r="C167" s="13" t="s">
        <v>1250</v>
      </c>
      <c r="D167" s="13" t="s">
        <v>1251</v>
      </c>
      <c r="E167" s="16" t="s">
        <v>1252</v>
      </c>
      <c r="F167" s="13" t="s">
        <v>37</v>
      </c>
      <c r="G167" s="13" t="s">
        <v>755</v>
      </c>
      <c r="H167" s="13" t="s">
        <v>33</v>
      </c>
      <c r="I167" s="12">
        <f>VLOOKUP(H167,สรุปที่เข้าร่วม!B:D,3,0)</f>
        <v>4</v>
      </c>
      <c r="J167" s="13" t="s">
        <v>21</v>
      </c>
      <c r="K167" s="15">
        <f>VLOOKUP(G167,ชีต2!A:B,2,0)</f>
        <v>45</v>
      </c>
    </row>
    <row r="168" spans="1:12" ht="24" x14ac:dyDescent="0.55000000000000004">
      <c r="A168" s="14">
        <v>44827.52323979167</v>
      </c>
      <c r="B168" s="10">
        <v>164</v>
      </c>
      <c r="C168" s="13" t="s">
        <v>1253</v>
      </c>
      <c r="D168" s="15"/>
      <c r="E168" s="16" t="s">
        <v>1254</v>
      </c>
      <c r="F168" s="13" t="s">
        <v>37</v>
      </c>
      <c r="G168" s="13" t="s">
        <v>755</v>
      </c>
      <c r="H168" s="13" t="s">
        <v>33</v>
      </c>
      <c r="I168" s="12">
        <f>VLOOKUP(H168,สรุปที่เข้าร่วม!B:D,3,0)</f>
        <v>4</v>
      </c>
      <c r="J168" s="13" t="s">
        <v>21</v>
      </c>
      <c r="K168" s="15">
        <f>VLOOKUP(G168,ชีต2!A:B,2,0)</f>
        <v>45</v>
      </c>
    </row>
    <row r="169" spans="1:12" ht="24" x14ac:dyDescent="0.55000000000000004">
      <c r="A169" s="14">
        <v>44827.5292772338</v>
      </c>
      <c r="B169" s="10">
        <v>165</v>
      </c>
      <c r="C169" s="13" t="s">
        <v>1276</v>
      </c>
      <c r="D169" s="15"/>
      <c r="E169" s="16" t="s">
        <v>1277</v>
      </c>
      <c r="F169" s="13" t="s">
        <v>37</v>
      </c>
      <c r="G169" s="13" t="s">
        <v>755</v>
      </c>
      <c r="H169" s="13" t="s">
        <v>33</v>
      </c>
      <c r="I169" s="12">
        <f>VLOOKUP(H169,สรุปที่เข้าร่วม!B:D,3,0)</f>
        <v>4</v>
      </c>
      <c r="J169" s="13" t="s">
        <v>21</v>
      </c>
      <c r="K169" s="15">
        <f>VLOOKUP(G169,ชีต2!A:B,2,0)</f>
        <v>45</v>
      </c>
    </row>
    <row r="170" spans="1:12" ht="24" x14ac:dyDescent="0.55000000000000004">
      <c r="A170" s="14">
        <v>44827.563018969908</v>
      </c>
      <c r="B170" s="10">
        <v>166</v>
      </c>
      <c r="C170" s="13" t="s">
        <v>1367</v>
      </c>
      <c r="D170" s="13" t="s">
        <v>1368</v>
      </c>
      <c r="E170" s="16" t="s">
        <v>1369</v>
      </c>
      <c r="F170" s="13" t="s">
        <v>37</v>
      </c>
      <c r="G170" s="13" t="s">
        <v>517</v>
      </c>
      <c r="H170" s="13" t="s">
        <v>33</v>
      </c>
      <c r="I170" s="12">
        <f>VLOOKUP(H170,สรุปที่เข้าร่วม!B:D,3,0)</f>
        <v>4</v>
      </c>
      <c r="J170" s="13" t="s">
        <v>21</v>
      </c>
      <c r="K170" s="15">
        <f>VLOOKUP(G170,ชีต2!A:B,2,0)</f>
        <v>46</v>
      </c>
    </row>
    <row r="171" spans="1:12" ht="24" x14ac:dyDescent="0.55000000000000004">
      <c r="A171" s="14">
        <v>44827.346939166666</v>
      </c>
      <c r="B171" s="10">
        <v>167</v>
      </c>
      <c r="C171" s="13" t="s">
        <v>1080</v>
      </c>
      <c r="D171" s="15"/>
      <c r="E171" s="16" t="s">
        <v>1081</v>
      </c>
      <c r="F171" s="13" t="s">
        <v>37</v>
      </c>
      <c r="G171" s="13" t="s">
        <v>148</v>
      </c>
      <c r="H171" s="13" t="s">
        <v>33</v>
      </c>
      <c r="I171" s="12">
        <f>VLOOKUP(H171,สรุปที่เข้าร่วม!B:D,3,0)</f>
        <v>4</v>
      </c>
      <c r="J171" s="13" t="s">
        <v>21</v>
      </c>
      <c r="K171" s="15">
        <f>VLOOKUP(G171,ชีต2!A:B,2,0)</f>
        <v>47</v>
      </c>
    </row>
    <row r="172" spans="1:12" ht="24" x14ac:dyDescent="0.55000000000000004">
      <c r="A172" s="14">
        <v>44827.354754849541</v>
      </c>
      <c r="B172" s="10">
        <v>168</v>
      </c>
      <c r="C172" s="13" t="s">
        <v>1099</v>
      </c>
      <c r="D172" s="15"/>
      <c r="E172" s="16" t="s">
        <v>1100</v>
      </c>
      <c r="F172" s="13" t="s">
        <v>37</v>
      </c>
      <c r="G172" s="13" t="s">
        <v>148</v>
      </c>
      <c r="H172" s="13" t="s">
        <v>33</v>
      </c>
      <c r="I172" s="12">
        <f>VLOOKUP(H172,สรุปที่เข้าร่วม!B:D,3,0)</f>
        <v>4</v>
      </c>
      <c r="J172" s="13" t="s">
        <v>21</v>
      </c>
      <c r="K172" s="15">
        <f>VLOOKUP(G172,ชีต2!A:B,2,0)</f>
        <v>47</v>
      </c>
    </row>
    <row r="173" spans="1:12" ht="24" x14ac:dyDescent="0.55000000000000004">
      <c r="A173" s="14">
        <v>44823.658628391204</v>
      </c>
      <c r="B173" s="10">
        <v>169</v>
      </c>
      <c r="C173" s="13" t="s">
        <v>30</v>
      </c>
      <c r="D173" s="15"/>
      <c r="E173" s="16" t="s">
        <v>31</v>
      </c>
      <c r="F173" s="13" t="s">
        <v>24</v>
      </c>
      <c r="G173" s="13" t="s">
        <v>32</v>
      </c>
      <c r="H173" s="13" t="s">
        <v>33</v>
      </c>
      <c r="I173" s="12">
        <f>VLOOKUP(H173,สรุปที่เข้าร่วม!B:D,3,0)</f>
        <v>4</v>
      </c>
      <c r="J173" s="13" t="s">
        <v>21</v>
      </c>
      <c r="K173" s="15">
        <f>VLOOKUP(G173,ชีต2!A:B,2,0)</f>
        <v>52</v>
      </c>
    </row>
    <row r="174" spans="1:12" ht="24" x14ac:dyDescent="0.55000000000000004">
      <c r="A174" s="14">
        <v>44826.598312604168</v>
      </c>
      <c r="B174" s="10">
        <v>170</v>
      </c>
      <c r="C174" s="13" t="s">
        <v>794</v>
      </c>
      <c r="D174" s="15"/>
      <c r="E174" s="16" t="s">
        <v>795</v>
      </c>
      <c r="F174" s="13" t="s">
        <v>37</v>
      </c>
      <c r="G174" s="13" t="s">
        <v>32</v>
      </c>
      <c r="H174" s="13" t="s">
        <v>33</v>
      </c>
      <c r="I174" s="12">
        <f>VLOOKUP(H174,สรุปที่เข้าร่วม!B:D,3,0)</f>
        <v>4</v>
      </c>
      <c r="J174" s="13" t="s">
        <v>21</v>
      </c>
      <c r="K174" s="15">
        <f>VLOOKUP(G174,ชีต2!A:B,2,0)</f>
        <v>52</v>
      </c>
    </row>
    <row r="175" spans="1:12" ht="24" x14ac:dyDescent="0.55000000000000004">
      <c r="A175" s="14">
        <v>44826.608364479165</v>
      </c>
      <c r="B175" s="10">
        <v>171</v>
      </c>
      <c r="C175" s="13" t="s">
        <v>798</v>
      </c>
      <c r="D175" s="15"/>
      <c r="E175" s="13" t="s">
        <v>799</v>
      </c>
      <c r="F175" s="13" t="s">
        <v>37</v>
      </c>
      <c r="G175" s="13" t="s">
        <v>32</v>
      </c>
      <c r="H175" s="13" t="s">
        <v>33</v>
      </c>
      <c r="I175" s="12">
        <f>VLOOKUP(H175,สรุปที่เข้าร่วม!B:D,3,0)</f>
        <v>4</v>
      </c>
      <c r="J175" s="13" t="s">
        <v>21</v>
      </c>
      <c r="K175" s="15">
        <f>VLOOKUP(G175,ชีต2!A:B,2,0)</f>
        <v>52</v>
      </c>
    </row>
    <row r="176" spans="1:12" ht="24" x14ac:dyDescent="0.55000000000000004">
      <c r="A176" s="14">
        <v>44826.710177106477</v>
      </c>
      <c r="B176" s="10">
        <v>172</v>
      </c>
      <c r="C176" s="13" t="s">
        <v>891</v>
      </c>
      <c r="D176" s="13"/>
      <c r="E176" s="16" t="s">
        <v>892</v>
      </c>
      <c r="F176" s="13" t="s">
        <v>37</v>
      </c>
      <c r="G176" s="13" t="s">
        <v>32</v>
      </c>
      <c r="H176" s="13" t="s">
        <v>33</v>
      </c>
      <c r="I176" s="12">
        <f>VLOOKUP(H176,สรุปที่เข้าร่วม!B:D,3,0)</f>
        <v>4</v>
      </c>
      <c r="J176" s="13" t="s">
        <v>21</v>
      </c>
      <c r="K176" s="15">
        <f>VLOOKUP(G176,ชีต2!A:B,2,0)</f>
        <v>52</v>
      </c>
    </row>
    <row r="177" spans="1:12" ht="24" x14ac:dyDescent="0.55000000000000004">
      <c r="A177" s="14">
        <v>44826.365333645837</v>
      </c>
      <c r="B177" s="10">
        <v>173</v>
      </c>
      <c r="C177" s="13" t="s">
        <v>641</v>
      </c>
      <c r="D177" s="15"/>
      <c r="E177" s="16" t="s">
        <v>642</v>
      </c>
      <c r="F177" s="13" t="s">
        <v>37</v>
      </c>
      <c r="G177" s="13" t="s">
        <v>478</v>
      </c>
      <c r="H177" s="13" t="s">
        <v>33</v>
      </c>
      <c r="I177" s="12">
        <f>VLOOKUP(H177,สรุปที่เข้าร่วม!B:D,3,0)</f>
        <v>4</v>
      </c>
      <c r="J177" s="13" t="s">
        <v>21</v>
      </c>
      <c r="K177" s="15">
        <f>VLOOKUP(G177,ชีต2!A:B,2,0)</f>
        <v>53</v>
      </c>
    </row>
    <row r="178" spans="1:12" ht="24" x14ac:dyDescent="0.55000000000000004">
      <c r="A178" s="14">
        <v>44826.745828159721</v>
      </c>
      <c r="B178" s="10">
        <v>174</v>
      </c>
      <c r="C178" s="13" t="s">
        <v>926</v>
      </c>
      <c r="D178" s="15"/>
      <c r="E178" s="16" t="s">
        <v>927</v>
      </c>
      <c r="F178" s="13" t="s">
        <v>37</v>
      </c>
      <c r="G178" s="13" t="s">
        <v>638</v>
      </c>
      <c r="H178" s="13" t="s">
        <v>33</v>
      </c>
      <c r="I178" s="12">
        <f>VLOOKUP(H178,สรุปที่เข้าร่วม!B:D,3,0)</f>
        <v>4</v>
      </c>
      <c r="J178" s="13" t="s">
        <v>21</v>
      </c>
      <c r="K178" s="15">
        <f>VLOOKUP(G178,ชีต2!A:B,2,0)</f>
        <v>55</v>
      </c>
    </row>
    <row r="179" spans="1:12" ht="24" x14ac:dyDescent="0.55000000000000004">
      <c r="A179" s="14">
        <v>44826.74947667824</v>
      </c>
      <c r="B179" s="10">
        <v>175</v>
      </c>
      <c r="C179" s="13" t="s">
        <v>940</v>
      </c>
      <c r="D179" s="15"/>
      <c r="E179" s="16" t="s">
        <v>941</v>
      </c>
      <c r="F179" s="13" t="s">
        <v>37</v>
      </c>
      <c r="G179" s="13" t="s">
        <v>638</v>
      </c>
      <c r="H179" s="13" t="s">
        <v>33</v>
      </c>
      <c r="I179" s="12">
        <f>VLOOKUP(H179,สรุปที่เข้าร่วม!B:D,3,0)</f>
        <v>4</v>
      </c>
      <c r="J179" s="13" t="s">
        <v>21</v>
      </c>
      <c r="K179" s="15">
        <f>VLOOKUP(G179,ชีต2!A:B,2,0)</f>
        <v>55</v>
      </c>
    </row>
    <row r="180" spans="1:12" ht="24" x14ac:dyDescent="0.55000000000000004">
      <c r="A180" s="14">
        <v>44826.751955451386</v>
      </c>
      <c r="B180" s="10">
        <v>176</v>
      </c>
      <c r="C180" s="13" t="s">
        <v>948</v>
      </c>
      <c r="D180" s="15"/>
      <c r="E180" s="16" t="s">
        <v>949</v>
      </c>
      <c r="F180" s="13" t="s">
        <v>37</v>
      </c>
      <c r="G180" s="13" t="s">
        <v>638</v>
      </c>
      <c r="H180" s="13" t="s">
        <v>33</v>
      </c>
      <c r="I180" s="12">
        <f>VLOOKUP(H180,สรุปที่เข้าร่วม!B:D,3,0)</f>
        <v>4</v>
      </c>
      <c r="J180" s="13" t="s">
        <v>21</v>
      </c>
      <c r="K180" s="15">
        <f>VLOOKUP(G180,ชีต2!A:B,2,0)</f>
        <v>55</v>
      </c>
    </row>
    <row r="181" spans="1:12" ht="24" x14ac:dyDescent="0.55000000000000004">
      <c r="A181" s="14">
        <v>44826.647460671295</v>
      </c>
      <c r="B181" s="10">
        <v>177</v>
      </c>
      <c r="C181" s="13" t="s">
        <v>853</v>
      </c>
      <c r="D181" s="13" t="s">
        <v>854</v>
      </c>
      <c r="E181" s="16" t="s">
        <v>855</v>
      </c>
      <c r="F181" s="13" t="s">
        <v>37</v>
      </c>
      <c r="G181" s="13" t="s">
        <v>438</v>
      </c>
      <c r="H181" s="13" t="s">
        <v>33</v>
      </c>
      <c r="I181" s="12">
        <f>VLOOKUP(H181,สรุปที่เข้าร่วม!B:D,3,0)</f>
        <v>4</v>
      </c>
      <c r="J181" s="13" t="s">
        <v>21</v>
      </c>
      <c r="K181" s="15">
        <f>VLOOKUP(G181,ชีต2!A:B,2,0)</f>
        <v>58</v>
      </c>
    </row>
    <row r="182" spans="1:12" ht="24" x14ac:dyDescent="0.55000000000000004">
      <c r="A182" s="14">
        <v>44826.732443576388</v>
      </c>
      <c r="B182" s="10">
        <v>178</v>
      </c>
      <c r="C182" s="13" t="s">
        <v>917</v>
      </c>
      <c r="D182" s="15"/>
      <c r="E182" s="16" t="s">
        <v>918</v>
      </c>
      <c r="F182" s="13" t="s">
        <v>37</v>
      </c>
      <c r="G182" s="13" t="s">
        <v>871</v>
      </c>
      <c r="H182" s="13" t="s">
        <v>33</v>
      </c>
      <c r="I182" s="12">
        <f>VLOOKUP(H182,สรุปที่เข้าร่วม!B:D,3,0)</f>
        <v>4</v>
      </c>
      <c r="J182" s="13" t="s">
        <v>21</v>
      </c>
      <c r="K182" s="15">
        <f>VLOOKUP(G182,ชีต2!A:B,2,0)</f>
        <v>60</v>
      </c>
    </row>
    <row r="183" spans="1:12" ht="24" x14ac:dyDescent="0.55000000000000004">
      <c r="A183" s="14">
        <v>44826.760226782411</v>
      </c>
      <c r="B183" s="10">
        <v>179</v>
      </c>
      <c r="C183" s="13" t="s">
        <v>979</v>
      </c>
      <c r="D183" s="15"/>
      <c r="E183" s="16" t="s">
        <v>980</v>
      </c>
      <c r="F183" s="13" t="s">
        <v>37</v>
      </c>
      <c r="G183" s="13" t="s">
        <v>871</v>
      </c>
      <c r="H183" s="13" t="s">
        <v>33</v>
      </c>
      <c r="I183" s="12">
        <f>VLOOKUP(H183,สรุปที่เข้าร่วม!B:D,3,0)</f>
        <v>4</v>
      </c>
      <c r="J183" s="13" t="s">
        <v>21</v>
      </c>
      <c r="K183" s="15">
        <f>VLOOKUP(G183,ชีต2!A:B,2,0)</f>
        <v>60</v>
      </c>
    </row>
    <row r="184" spans="1:12" ht="24" x14ac:dyDescent="0.55000000000000004">
      <c r="A184" s="14">
        <v>44825.673420462961</v>
      </c>
      <c r="B184" s="10">
        <v>180</v>
      </c>
      <c r="C184" s="13" t="s">
        <v>500</v>
      </c>
      <c r="D184" s="13" t="s">
        <v>35</v>
      </c>
      <c r="E184" s="13" t="s">
        <v>501</v>
      </c>
      <c r="F184" s="13" t="s">
        <v>37</v>
      </c>
      <c r="G184" s="13" t="s">
        <v>499</v>
      </c>
      <c r="H184" s="13" t="s">
        <v>33</v>
      </c>
      <c r="I184" s="12">
        <f>VLOOKUP(H184,สรุปที่เข้าร่วม!B:D,3,0)</f>
        <v>4</v>
      </c>
      <c r="J184" s="13" t="s">
        <v>21</v>
      </c>
      <c r="K184" s="15">
        <f>VLOOKUP(G184,ชีต2!A:B,2,0)</f>
        <v>62</v>
      </c>
    </row>
    <row r="185" spans="1:12" ht="24" x14ac:dyDescent="0.55000000000000004">
      <c r="A185" s="14">
        <v>44825.825799629631</v>
      </c>
      <c r="B185" s="10">
        <v>181</v>
      </c>
      <c r="C185" s="13" t="s">
        <v>536</v>
      </c>
      <c r="D185" s="13" t="s">
        <v>537</v>
      </c>
      <c r="E185" s="16" t="s">
        <v>538</v>
      </c>
      <c r="F185" s="13" t="s">
        <v>37</v>
      </c>
      <c r="G185" s="13" t="s">
        <v>469</v>
      </c>
      <c r="H185" s="13" t="s">
        <v>33</v>
      </c>
      <c r="I185" s="12">
        <f>VLOOKUP(H185,สรุปที่เข้าร่วม!B:D,3,0)</f>
        <v>4</v>
      </c>
      <c r="J185" s="13" t="s">
        <v>16</v>
      </c>
      <c r="K185" s="15">
        <f>VLOOKUP(G185,ชีต2!A:B,2,0)</f>
        <v>63</v>
      </c>
      <c r="L185" s="110" t="str">
        <f>VLOOKUP(K185,school!E:F,2,0)</f>
        <v>วัดนวลนรดิศ</v>
      </c>
    </row>
    <row r="186" spans="1:12" ht="24" x14ac:dyDescent="0.55000000000000004">
      <c r="A186" s="14">
        <v>44826.392396493058</v>
      </c>
      <c r="B186" s="10">
        <v>182</v>
      </c>
      <c r="C186" s="13" t="s">
        <v>664</v>
      </c>
      <c r="D186" s="15"/>
      <c r="E186" s="16" t="s">
        <v>665</v>
      </c>
      <c r="F186" s="13" t="s">
        <v>37</v>
      </c>
      <c r="G186" s="13" t="s">
        <v>469</v>
      </c>
      <c r="H186" s="13" t="s">
        <v>33</v>
      </c>
      <c r="I186" s="12">
        <f>VLOOKUP(H186,สรุปที่เข้าร่วม!B:D,3,0)</f>
        <v>4</v>
      </c>
      <c r="J186" s="13" t="s">
        <v>21</v>
      </c>
      <c r="K186" s="15">
        <f>VLOOKUP(G186,ชีต2!A:B,2,0)</f>
        <v>63</v>
      </c>
    </row>
    <row r="187" spans="1:12" ht="24" x14ac:dyDescent="0.55000000000000004">
      <c r="A187" s="14">
        <v>44826.612833854168</v>
      </c>
      <c r="B187" s="10">
        <v>183</v>
      </c>
      <c r="C187" s="13" t="s">
        <v>804</v>
      </c>
      <c r="D187" s="13" t="s">
        <v>35</v>
      </c>
      <c r="E187" s="16" t="s">
        <v>805</v>
      </c>
      <c r="F187" s="13" t="s">
        <v>37</v>
      </c>
      <c r="G187" s="13" t="s">
        <v>292</v>
      </c>
      <c r="H187" s="13" t="s">
        <v>45</v>
      </c>
      <c r="I187" s="12">
        <f>VLOOKUP(H187,สรุปที่เข้าร่วม!B:D,3,0)</f>
        <v>5</v>
      </c>
      <c r="J187" s="13" t="s">
        <v>16</v>
      </c>
      <c r="K187" s="15">
        <f>VLOOKUP(G187,ชีต2!A:B,2,0)</f>
        <v>1</v>
      </c>
      <c r="L187" s="110" t="str">
        <f>VLOOKUP(K187,school!E:F,2,0)</f>
        <v>สวนกุหลาบวิทยาลัย</v>
      </c>
    </row>
    <row r="188" spans="1:12" ht="24" x14ac:dyDescent="0.55000000000000004">
      <c r="A188" s="14">
        <v>44826.618305243057</v>
      </c>
      <c r="B188" s="10">
        <v>184</v>
      </c>
      <c r="C188" s="13" t="s">
        <v>810</v>
      </c>
      <c r="D188" s="15"/>
      <c r="E188" s="16" t="s">
        <v>811</v>
      </c>
      <c r="F188" s="13" t="s">
        <v>37</v>
      </c>
      <c r="G188" s="13" t="s">
        <v>292</v>
      </c>
      <c r="H188" s="13" t="s">
        <v>45</v>
      </c>
      <c r="I188" s="12">
        <f>VLOOKUP(H188,สรุปที่เข้าร่วม!B:D,3,0)</f>
        <v>5</v>
      </c>
      <c r="J188" s="13" t="s">
        <v>16</v>
      </c>
      <c r="K188" s="15">
        <f>VLOOKUP(G188,ชีต2!A:B,2,0)</f>
        <v>1</v>
      </c>
      <c r="L188" s="110" t="str">
        <f>VLOOKUP(K188,school!E:F,2,0)</f>
        <v>สวนกุหลาบวิทยาลัย</v>
      </c>
    </row>
    <row r="189" spans="1:12" ht="24" x14ac:dyDescent="0.55000000000000004">
      <c r="A189" s="14">
        <v>44826.829911944442</v>
      </c>
      <c r="B189" s="10">
        <v>185</v>
      </c>
      <c r="C189" s="13" t="s">
        <v>1028</v>
      </c>
      <c r="D189" s="15"/>
      <c r="E189" s="16" t="s">
        <v>1029</v>
      </c>
      <c r="F189" s="13" t="s">
        <v>37</v>
      </c>
      <c r="G189" s="13" t="s">
        <v>292</v>
      </c>
      <c r="H189" s="13" t="s">
        <v>45</v>
      </c>
      <c r="I189" s="12">
        <f>VLOOKUP(H189,สรุปที่เข้าร่วม!B:D,3,0)</f>
        <v>5</v>
      </c>
      <c r="J189" s="13" t="s">
        <v>16</v>
      </c>
      <c r="K189" s="15">
        <f>VLOOKUP(G189,ชีต2!A:B,2,0)</f>
        <v>1</v>
      </c>
      <c r="L189" s="110" t="str">
        <f>VLOOKUP(K189,school!E:F,2,0)</f>
        <v>สวนกุหลาบวิทยาลัย</v>
      </c>
    </row>
    <row r="190" spans="1:12" ht="24" x14ac:dyDescent="0.55000000000000004">
      <c r="A190" s="14">
        <v>44827.700914375004</v>
      </c>
      <c r="B190" s="10">
        <v>186</v>
      </c>
      <c r="C190" s="13" t="s">
        <v>1486</v>
      </c>
      <c r="D190" s="15"/>
      <c r="E190" s="16" t="s">
        <v>1487</v>
      </c>
      <c r="F190" s="13" t="s">
        <v>37</v>
      </c>
      <c r="G190" s="13" t="s">
        <v>292</v>
      </c>
      <c r="H190" s="13" t="s">
        <v>45</v>
      </c>
      <c r="I190" s="12">
        <f>VLOOKUP(H190,สรุปที่เข้าร่วม!B:D,3,0)</f>
        <v>5</v>
      </c>
      <c r="J190" s="13" t="s">
        <v>21</v>
      </c>
      <c r="K190" s="15">
        <f>VLOOKUP(G190,ชีต2!A:B,2,0)</f>
        <v>1</v>
      </c>
    </row>
    <row r="191" spans="1:12" ht="24" x14ac:dyDescent="0.55000000000000004">
      <c r="A191" s="14">
        <v>44825.483637210651</v>
      </c>
      <c r="B191" s="10">
        <v>187</v>
      </c>
      <c r="C191" s="13" t="s">
        <v>386</v>
      </c>
      <c r="D191" s="15"/>
      <c r="E191" s="16" t="s">
        <v>387</v>
      </c>
      <c r="F191" s="13" t="s">
        <v>37</v>
      </c>
      <c r="G191" s="13" t="s">
        <v>354</v>
      </c>
      <c r="H191" s="13" t="s">
        <v>45</v>
      </c>
      <c r="I191" s="12">
        <f>VLOOKUP(H191,สรุปที่เข้าร่วม!B:D,3,0)</f>
        <v>5</v>
      </c>
      <c r="J191" s="13" t="s">
        <v>21</v>
      </c>
      <c r="K191" s="15">
        <f>VLOOKUP(G191,ชีต2!A:B,2,0)</f>
        <v>2</v>
      </c>
    </row>
    <row r="192" spans="1:12" ht="24" x14ac:dyDescent="0.55000000000000004">
      <c r="A192" s="14">
        <v>44825.484651203704</v>
      </c>
      <c r="B192" s="10">
        <v>188</v>
      </c>
      <c r="C192" s="13" t="s">
        <v>388</v>
      </c>
      <c r="D192" s="15"/>
      <c r="E192" s="16" t="s">
        <v>389</v>
      </c>
      <c r="F192" s="13" t="s">
        <v>37</v>
      </c>
      <c r="G192" s="13" t="s">
        <v>354</v>
      </c>
      <c r="H192" s="13" t="s">
        <v>45</v>
      </c>
      <c r="I192" s="12">
        <f>VLOOKUP(H192,สรุปที่เข้าร่วม!B:D,3,0)</f>
        <v>5</v>
      </c>
      <c r="J192" s="13" t="s">
        <v>16</v>
      </c>
      <c r="K192" s="15">
        <f>VLOOKUP(G192,ชีต2!A:B,2,0)</f>
        <v>2</v>
      </c>
      <c r="L192" s="110" t="str">
        <f>VLOOKUP(K192,school!E:F,2,0)</f>
        <v>เตรียมอุดมศึกษา</v>
      </c>
    </row>
    <row r="193" spans="1:12" ht="24" x14ac:dyDescent="0.55000000000000004">
      <c r="A193" s="14">
        <v>44825.486218159727</v>
      </c>
      <c r="B193" s="10">
        <v>189</v>
      </c>
      <c r="C193" s="13" t="s">
        <v>390</v>
      </c>
      <c r="D193" s="15"/>
      <c r="E193" s="16" t="s">
        <v>391</v>
      </c>
      <c r="F193" s="13" t="s">
        <v>37</v>
      </c>
      <c r="G193" s="13" t="s">
        <v>354</v>
      </c>
      <c r="H193" s="13" t="s">
        <v>45</v>
      </c>
      <c r="I193" s="12">
        <f>VLOOKUP(H193,สรุปที่เข้าร่วม!B:D,3,0)</f>
        <v>5</v>
      </c>
      <c r="J193" s="13" t="s">
        <v>16</v>
      </c>
      <c r="K193" s="15">
        <f>VLOOKUP(G193,ชีต2!A:B,2,0)</f>
        <v>2</v>
      </c>
      <c r="L193" s="110" t="str">
        <f>VLOOKUP(K193,school!E:F,2,0)</f>
        <v>เตรียมอุดมศึกษา</v>
      </c>
    </row>
    <row r="194" spans="1:12" ht="24" x14ac:dyDescent="0.55000000000000004">
      <c r="A194" s="14">
        <v>44825.525184826387</v>
      </c>
      <c r="B194" s="10">
        <v>190</v>
      </c>
      <c r="C194" s="13" t="s">
        <v>434</v>
      </c>
      <c r="D194" s="15"/>
      <c r="E194" s="16" t="s">
        <v>435</v>
      </c>
      <c r="F194" s="13" t="s">
        <v>37</v>
      </c>
      <c r="G194" s="13" t="s">
        <v>354</v>
      </c>
      <c r="H194" s="13" t="s">
        <v>45</v>
      </c>
      <c r="I194" s="12">
        <f>VLOOKUP(H194,สรุปที่เข้าร่วม!B:D,3,0)</f>
        <v>5</v>
      </c>
      <c r="J194" s="13" t="s">
        <v>16</v>
      </c>
      <c r="K194" s="15">
        <f>VLOOKUP(G194,ชีต2!A:B,2,0)</f>
        <v>2</v>
      </c>
      <c r="L194" s="110" t="str">
        <f>VLOOKUP(K194,school!E:F,2,0)</f>
        <v>เตรียมอุดมศึกษา</v>
      </c>
    </row>
    <row r="195" spans="1:12" ht="24" x14ac:dyDescent="0.55000000000000004">
      <c r="A195" s="14">
        <v>44824.728627719909</v>
      </c>
      <c r="B195" s="10">
        <v>191</v>
      </c>
      <c r="C195" s="13" t="s">
        <v>271</v>
      </c>
      <c r="D195" s="15"/>
      <c r="E195" s="16" t="s">
        <v>272</v>
      </c>
      <c r="F195" s="13" t="s">
        <v>37</v>
      </c>
      <c r="G195" s="13" t="s">
        <v>219</v>
      </c>
      <c r="H195" s="13" t="s">
        <v>45</v>
      </c>
      <c r="I195" s="12">
        <f>VLOOKUP(H195,สรุปที่เข้าร่วม!B:D,3,0)</f>
        <v>5</v>
      </c>
      <c r="J195" s="13" t="s">
        <v>21</v>
      </c>
      <c r="K195" s="15">
        <f>VLOOKUP(G195,ชีต2!A:B,2,0)</f>
        <v>3</v>
      </c>
    </row>
    <row r="196" spans="1:12" ht="24" x14ac:dyDescent="0.55000000000000004">
      <c r="A196" s="14">
        <v>44824.745922210648</v>
      </c>
      <c r="B196" s="10">
        <v>192</v>
      </c>
      <c r="C196" s="13" t="s">
        <v>277</v>
      </c>
      <c r="D196" s="15"/>
      <c r="E196" s="16" t="s">
        <v>278</v>
      </c>
      <c r="F196" s="13" t="s">
        <v>37</v>
      </c>
      <c r="G196" s="13" t="s">
        <v>219</v>
      </c>
      <c r="H196" s="13" t="s">
        <v>45</v>
      </c>
      <c r="I196" s="12">
        <f>VLOOKUP(H196,สรุปที่เข้าร่วม!B:D,3,0)</f>
        <v>5</v>
      </c>
      <c r="J196" s="13" t="s">
        <v>21</v>
      </c>
      <c r="K196" s="15">
        <f>VLOOKUP(G196,ชีต2!A:B,2,0)</f>
        <v>3</v>
      </c>
    </row>
    <row r="197" spans="1:12" ht="24" x14ac:dyDescent="0.55000000000000004">
      <c r="A197" s="14">
        <v>44827.472536319445</v>
      </c>
      <c r="B197" s="10">
        <v>193</v>
      </c>
      <c r="C197" s="13" t="s">
        <v>1189</v>
      </c>
      <c r="D197" s="15"/>
      <c r="E197" s="16" t="s">
        <v>1190</v>
      </c>
      <c r="F197" s="13" t="s">
        <v>37</v>
      </c>
      <c r="G197" s="13" t="s">
        <v>219</v>
      </c>
      <c r="H197" s="13" t="s">
        <v>45</v>
      </c>
      <c r="I197" s="12">
        <f>VLOOKUP(H197,สรุปที่เข้าร่วม!B:D,3,0)</f>
        <v>5</v>
      </c>
      <c r="J197" s="13" t="s">
        <v>21</v>
      </c>
      <c r="K197" s="15">
        <f>VLOOKUP(G197,ชีต2!A:B,2,0)</f>
        <v>3</v>
      </c>
    </row>
    <row r="198" spans="1:12" ht="24" x14ac:dyDescent="0.55000000000000004">
      <c r="A198" s="14">
        <v>44825.961740879633</v>
      </c>
      <c r="B198" s="10">
        <v>194</v>
      </c>
      <c r="C198" s="13" t="s">
        <v>585</v>
      </c>
      <c r="D198" s="15"/>
      <c r="E198" s="16" t="s">
        <v>586</v>
      </c>
      <c r="F198" s="13" t="s">
        <v>37</v>
      </c>
      <c r="G198" s="13" t="s">
        <v>570</v>
      </c>
      <c r="H198" s="13" t="s">
        <v>45</v>
      </c>
      <c r="I198" s="12">
        <f>VLOOKUP(H198,สรุปที่เข้าร่วม!B:D,3,0)</f>
        <v>5</v>
      </c>
      <c r="J198" s="13" t="s">
        <v>21</v>
      </c>
      <c r="K198" s="15">
        <f>VLOOKUP(G198,ชีต2!A:B,2,0)</f>
        <v>4</v>
      </c>
    </row>
    <row r="199" spans="1:12" ht="24" x14ac:dyDescent="0.55000000000000004">
      <c r="A199" s="14">
        <v>44825.962348356479</v>
      </c>
      <c r="B199" s="10">
        <v>195</v>
      </c>
      <c r="C199" s="13" t="s">
        <v>587</v>
      </c>
      <c r="D199" s="15"/>
      <c r="E199" s="16" t="s">
        <v>588</v>
      </c>
      <c r="F199" s="13" t="s">
        <v>37</v>
      </c>
      <c r="G199" s="13" t="s">
        <v>570</v>
      </c>
      <c r="H199" s="13" t="s">
        <v>45</v>
      </c>
      <c r="I199" s="12">
        <f>VLOOKUP(H199,สรุปที่เข้าร่วม!B:D,3,0)</f>
        <v>5</v>
      </c>
      <c r="J199" s="13" t="s">
        <v>21</v>
      </c>
      <c r="K199" s="15">
        <f>VLOOKUP(G199,ชีต2!A:B,2,0)</f>
        <v>4</v>
      </c>
    </row>
    <row r="200" spans="1:12" ht="24" x14ac:dyDescent="0.55000000000000004">
      <c r="A200" s="14">
        <v>44825.962944131941</v>
      </c>
      <c r="B200" s="10">
        <v>196</v>
      </c>
      <c r="C200" s="13" t="s">
        <v>589</v>
      </c>
      <c r="D200" s="15"/>
      <c r="E200" s="16" t="s">
        <v>590</v>
      </c>
      <c r="F200" s="13" t="s">
        <v>37</v>
      </c>
      <c r="G200" s="13" t="s">
        <v>570</v>
      </c>
      <c r="H200" s="13" t="s">
        <v>45</v>
      </c>
      <c r="I200" s="12">
        <f>VLOOKUP(H200,สรุปที่เข้าร่วม!B:D,3,0)</f>
        <v>5</v>
      </c>
      <c r="J200" s="13" t="s">
        <v>21</v>
      </c>
      <c r="K200" s="15">
        <f>VLOOKUP(G200,ชีต2!A:B,2,0)</f>
        <v>4</v>
      </c>
    </row>
    <row r="201" spans="1:12" ht="24" x14ac:dyDescent="0.55000000000000004">
      <c r="A201" s="14">
        <v>44826.386828229166</v>
      </c>
      <c r="B201" s="10">
        <v>197</v>
      </c>
      <c r="C201" s="13" t="s">
        <v>656</v>
      </c>
      <c r="D201" s="15"/>
      <c r="E201" s="16" t="s">
        <v>657</v>
      </c>
      <c r="F201" s="13" t="s">
        <v>37</v>
      </c>
      <c r="G201" s="13" t="s">
        <v>570</v>
      </c>
      <c r="H201" s="13" t="s">
        <v>45</v>
      </c>
      <c r="I201" s="12">
        <f>VLOOKUP(H201,สรุปที่เข้าร่วม!B:D,3,0)</f>
        <v>5</v>
      </c>
      <c r="J201" s="13" t="s">
        <v>21</v>
      </c>
      <c r="K201" s="15">
        <f>VLOOKUP(G201,ชีต2!A:B,2,0)</f>
        <v>4</v>
      </c>
    </row>
    <row r="202" spans="1:12" ht="24" x14ac:dyDescent="0.55000000000000004">
      <c r="A202" s="14">
        <v>44826.343569201388</v>
      </c>
      <c r="B202" s="10">
        <v>198</v>
      </c>
      <c r="C202" s="13" t="s">
        <v>629</v>
      </c>
      <c r="D202" s="15"/>
      <c r="E202" s="16" t="s">
        <v>630</v>
      </c>
      <c r="F202" s="13" t="s">
        <v>37</v>
      </c>
      <c r="G202" s="13" t="s">
        <v>228</v>
      </c>
      <c r="H202" s="13" t="s">
        <v>45</v>
      </c>
      <c r="I202" s="12">
        <f>VLOOKUP(H202,สรุปที่เข้าร่วม!B:D,3,0)</f>
        <v>5</v>
      </c>
      <c r="J202" s="13" t="s">
        <v>21</v>
      </c>
      <c r="K202" s="15">
        <f>VLOOKUP(G202,ชีต2!A:B,2,0)</f>
        <v>5</v>
      </c>
    </row>
    <row r="203" spans="1:12" ht="24" x14ac:dyDescent="0.55000000000000004">
      <c r="A203" s="14">
        <v>44826.360810752318</v>
      </c>
      <c r="B203" s="10">
        <v>199</v>
      </c>
      <c r="C203" s="13" t="s">
        <v>639</v>
      </c>
      <c r="D203" s="13" t="s">
        <v>35</v>
      </c>
      <c r="E203" s="16" t="s">
        <v>640</v>
      </c>
      <c r="F203" s="13" t="s">
        <v>37</v>
      </c>
      <c r="G203" s="13" t="s">
        <v>228</v>
      </c>
      <c r="H203" s="13" t="s">
        <v>45</v>
      </c>
      <c r="I203" s="12">
        <f>VLOOKUP(H203,สรุปที่เข้าร่วม!B:D,3,0)</f>
        <v>5</v>
      </c>
      <c r="J203" s="13" t="s">
        <v>21</v>
      </c>
      <c r="K203" s="15">
        <f>VLOOKUP(G203,ชีต2!A:B,2,0)</f>
        <v>5</v>
      </c>
    </row>
    <row r="204" spans="1:12" ht="24" x14ac:dyDescent="0.55000000000000004">
      <c r="A204" s="14">
        <v>44827.618778819444</v>
      </c>
      <c r="B204" s="10">
        <v>200</v>
      </c>
      <c r="C204" s="13" t="s">
        <v>1449</v>
      </c>
      <c r="D204" s="15"/>
      <c r="E204" s="16" t="s">
        <v>1450</v>
      </c>
      <c r="F204" s="13" t="s">
        <v>37</v>
      </c>
      <c r="G204" s="13" t="s">
        <v>228</v>
      </c>
      <c r="H204" s="13" t="s">
        <v>45</v>
      </c>
      <c r="I204" s="12">
        <f>VLOOKUP(H204,สรุปที่เข้าร่วม!B:D,3,0)</f>
        <v>5</v>
      </c>
      <c r="J204" s="13" t="s">
        <v>21</v>
      </c>
      <c r="K204" s="15">
        <f>VLOOKUP(G204,ชีต2!A:B,2,0)</f>
        <v>5</v>
      </c>
    </row>
    <row r="205" spans="1:12" ht="24" x14ac:dyDescent="0.55000000000000004">
      <c r="A205" s="14">
        <v>44827.468436504627</v>
      </c>
      <c r="B205" s="10">
        <v>201</v>
      </c>
      <c r="C205" s="13" t="s">
        <v>1186</v>
      </c>
      <c r="D205" s="13" t="s">
        <v>35</v>
      </c>
      <c r="E205" s="13" t="s">
        <v>1187</v>
      </c>
      <c r="F205" s="13" t="s">
        <v>37</v>
      </c>
      <c r="G205" s="13" t="s">
        <v>1188</v>
      </c>
      <c r="H205" s="13" t="s">
        <v>45</v>
      </c>
      <c r="I205" s="12">
        <f>VLOOKUP(H205,สรุปที่เข้าร่วม!B:D,3,0)</f>
        <v>5</v>
      </c>
      <c r="J205" s="13" t="s">
        <v>21</v>
      </c>
      <c r="K205" s="15">
        <f>VLOOKUP(G205,ชีต2!A:B,2,0)</f>
        <v>7</v>
      </c>
    </row>
    <row r="206" spans="1:12" ht="24" x14ac:dyDescent="0.55000000000000004">
      <c r="A206" s="14">
        <v>44827.334770729169</v>
      </c>
      <c r="B206" s="10">
        <v>202</v>
      </c>
      <c r="C206" s="13" t="s">
        <v>1075</v>
      </c>
      <c r="D206" s="15"/>
      <c r="E206" s="16" t="s">
        <v>1076</v>
      </c>
      <c r="F206" s="13" t="s">
        <v>37</v>
      </c>
      <c r="G206" s="13" t="s">
        <v>1077</v>
      </c>
      <c r="H206" s="13" t="s">
        <v>45</v>
      </c>
      <c r="I206" s="12">
        <f>VLOOKUP(H206,สรุปที่เข้าร่วม!B:D,3,0)</f>
        <v>5</v>
      </c>
      <c r="J206" s="13" t="s">
        <v>16</v>
      </c>
      <c r="K206" s="15">
        <f>VLOOKUP(G206,ชีต2!A:B,2,0)</f>
        <v>10</v>
      </c>
      <c r="L206" s="110" t="str">
        <f>VLOOKUP(K206,school!E:F,2,0)</f>
        <v>สายปัญญา ในพระบรมราชินูปถัมภ์</v>
      </c>
    </row>
    <row r="207" spans="1:12" ht="24" x14ac:dyDescent="0.55000000000000004">
      <c r="A207" s="14">
        <v>44827.395640277777</v>
      </c>
      <c r="B207" s="10">
        <v>203</v>
      </c>
      <c r="C207" s="13" t="s">
        <v>1141</v>
      </c>
      <c r="D207" s="15"/>
      <c r="E207" s="16" t="s">
        <v>1142</v>
      </c>
      <c r="F207" s="13" t="s">
        <v>37</v>
      </c>
      <c r="G207" s="13" t="s">
        <v>82</v>
      </c>
      <c r="H207" s="13" t="s">
        <v>45</v>
      </c>
      <c r="I207" s="12">
        <f>VLOOKUP(H207,สรุปที่เข้าร่วม!B:D,3,0)</f>
        <v>5</v>
      </c>
      <c r="J207" s="13" t="s">
        <v>21</v>
      </c>
      <c r="K207" s="15">
        <f>VLOOKUP(G207,ชีต2!A:B,2,0)</f>
        <v>11</v>
      </c>
    </row>
    <row r="208" spans="1:12" ht="24" x14ac:dyDescent="0.55000000000000004">
      <c r="A208" s="14">
        <v>44827.502556504631</v>
      </c>
      <c r="B208" s="10">
        <v>204</v>
      </c>
      <c r="C208" s="13" t="s">
        <v>1215</v>
      </c>
      <c r="D208" s="15"/>
      <c r="E208" s="16" t="s">
        <v>1216</v>
      </c>
      <c r="F208" s="13" t="s">
        <v>37</v>
      </c>
      <c r="G208" s="13" t="s">
        <v>82</v>
      </c>
      <c r="H208" s="13" t="s">
        <v>45</v>
      </c>
      <c r="I208" s="12">
        <f>VLOOKUP(H208,สรุปที่เข้าร่วม!B:D,3,0)</f>
        <v>5</v>
      </c>
      <c r="J208" s="13" t="s">
        <v>21</v>
      </c>
      <c r="K208" s="15">
        <f>VLOOKUP(G208,ชีต2!A:B,2,0)</f>
        <v>11</v>
      </c>
    </row>
    <row r="209" spans="1:12" ht="24" x14ac:dyDescent="0.55000000000000004">
      <c r="A209" s="14">
        <v>44827.47634734954</v>
      </c>
      <c r="B209" s="10">
        <v>205</v>
      </c>
      <c r="C209" s="13" t="s">
        <v>1191</v>
      </c>
      <c r="D209" s="13"/>
      <c r="E209" s="16" t="s">
        <v>1192</v>
      </c>
      <c r="F209" s="13" t="s">
        <v>37</v>
      </c>
      <c r="G209" s="13" t="s">
        <v>1178</v>
      </c>
      <c r="H209" s="13" t="s">
        <v>45</v>
      </c>
      <c r="I209" s="12">
        <f>VLOOKUP(H209,สรุปที่เข้าร่วม!B:D,3,0)</f>
        <v>5</v>
      </c>
      <c r="J209" s="13" t="s">
        <v>21</v>
      </c>
      <c r="K209" s="15">
        <f>VLOOKUP(G209,ชีต2!A:B,2,0)</f>
        <v>12</v>
      </c>
    </row>
    <row r="210" spans="1:12" ht="24" x14ac:dyDescent="0.55000000000000004">
      <c r="A210" s="14">
        <v>44827.482860787037</v>
      </c>
      <c r="B210" s="10">
        <v>206</v>
      </c>
      <c r="C210" s="13" t="s">
        <v>1193</v>
      </c>
      <c r="D210" s="15"/>
      <c r="E210" s="16" t="s">
        <v>1194</v>
      </c>
      <c r="F210" s="13" t="s">
        <v>37</v>
      </c>
      <c r="G210" s="13" t="s">
        <v>1178</v>
      </c>
      <c r="H210" s="13" t="s">
        <v>45</v>
      </c>
      <c r="I210" s="12">
        <f>VLOOKUP(H210,สรุปที่เข้าร่วม!B:D,3,0)</f>
        <v>5</v>
      </c>
      <c r="J210" s="13" t="s">
        <v>16</v>
      </c>
      <c r="K210" s="15">
        <f>VLOOKUP(G210,ชีต2!A:B,2,0)</f>
        <v>12</v>
      </c>
      <c r="L210" s="110" t="str">
        <f>VLOOKUP(K210,school!E:F,2,0)</f>
        <v>โยธินบูรณะ</v>
      </c>
    </row>
    <row r="211" spans="1:12" ht="24" x14ac:dyDescent="0.55000000000000004">
      <c r="A211" s="14">
        <v>44827.508667719907</v>
      </c>
      <c r="B211" s="10">
        <v>207</v>
      </c>
      <c r="C211" s="13" t="s">
        <v>1219</v>
      </c>
      <c r="D211" s="15"/>
      <c r="E211" s="16" t="s">
        <v>1220</v>
      </c>
      <c r="F211" s="13" t="s">
        <v>37</v>
      </c>
      <c r="G211" s="13" t="s">
        <v>1178</v>
      </c>
      <c r="H211" s="13" t="s">
        <v>45</v>
      </c>
      <c r="I211" s="12">
        <f>VLOOKUP(H211,สรุปที่เข้าร่วม!B:D,3,0)</f>
        <v>5</v>
      </c>
      <c r="J211" s="13" t="s">
        <v>21</v>
      </c>
      <c r="K211" s="15">
        <f>VLOOKUP(G211,ชีต2!A:B,2,0)</f>
        <v>12</v>
      </c>
    </row>
    <row r="212" spans="1:12" ht="24" x14ac:dyDescent="0.55000000000000004">
      <c r="A212" s="14">
        <v>44827.513828854164</v>
      </c>
      <c r="B212" s="10">
        <v>208</v>
      </c>
      <c r="C212" s="13" t="s">
        <v>1232</v>
      </c>
      <c r="D212" s="13" t="s">
        <v>35</v>
      </c>
      <c r="E212" s="16" t="s">
        <v>1233</v>
      </c>
      <c r="F212" s="13" t="s">
        <v>37</v>
      </c>
      <c r="G212" s="13" t="s">
        <v>1178</v>
      </c>
      <c r="H212" s="13" t="s">
        <v>45</v>
      </c>
      <c r="I212" s="12">
        <f>VLOOKUP(H212,สรุปที่เข้าร่วม!B:D,3,0)</f>
        <v>5</v>
      </c>
      <c r="J212" s="13" t="s">
        <v>21</v>
      </c>
      <c r="K212" s="15">
        <f>VLOOKUP(G212,ชีต2!A:B,2,0)</f>
        <v>12</v>
      </c>
    </row>
    <row r="213" spans="1:12" ht="24" x14ac:dyDescent="0.55000000000000004">
      <c r="A213" s="14">
        <v>44825.839847604162</v>
      </c>
      <c r="B213" s="10">
        <v>209</v>
      </c>
      <c r="C213" s="13" t="s">
        <v>539</v>
      </c>
      <c r="D213" s="15"/>
      <c r="E213" s="16" t="s">
        <v>540</v>
      </c>
      <c r="F213" s="13" t="s">
        <v>37</v>
      </c>
      <c r="G213" s="13" t="s">
        <v>14</v>
      </c>
      <c r="H213" s="13" t="s">
        <v>45</v>
      </c>
      <c r="I213" s="12">
        <f>VLOOKUP(H213,สรุปที่เข้าร่วม!B:D,3,0)</f>
        <v>5</v>
      </c>
      <c r="J213" s="13" t="s">
        <v>16</v>
      </c>
      <c r="K213" s="15">
        <f>VLOOKUP(G213,ชีต2!A:B,2,0)</f>
        <v>14</v>
      </c>
      <c r="L213" s="110" t="str">
        <f>VLOOKUP(K213,school!E:F,2,0)</f>
        <v>ศรีอยุธยา ในพระอุปถัมภ์ฯ</v>
      </c>
    </row>
    <row r="214" spans="1:12" ht="24" x14ac:dyDescent="0.55000000000000004">
      <c r="A214" s="14">
        <v>44825.854257835643</v>
      </c>
      <c r="B214" s="10">
        <v>210</v>
      </c>
      <c r="C214" s="13" t="s">
        <v>549</v>
      </c>
      <c r="D214" s="15"/>
      <c r="E214" s="16" t="s">
        <v>550</v>
      </c>
      <c r="F214" s="13" t="s">
        <v>37</v>
      </c>
      <c r="G214" s="13" t="s">
        <v>14</v>
      </c>
      <c r="H214" s="13" t="s">
        <v>45</v>
      </c>
      <c r="I214" s="12">
        <f>VLOOKUP(H214,สรุปที่เข้าร่วม!B:D,3,0)</f>
        <v>5</v>
      </c>
      <c r="J214" s="13" t="s">
        <v>16</v>
      </c>
      <c r="K214" s="15">
        <f>VLOOKUP(G214,ชีต2!A:B,2,0)</f>
        <v>14</v>
      </c>
      <c r="L214" s="110" t="str">
        <f>VLOOKUP(K214,school!E:F,2,0)</f>
        <v>ศรีอยุธยา ในพระอุปถัมภ์ฯ</v>
      </c>
    </row>
    <row r="215" spans="1:12" ht="24" x14ac:dyDescent="0.55000000000000004">
      <c r="A215" s="14">
        <v>44825.862653495366</v>
      </c>
      <c r="B215" s="10">
        <v>211</v>
      </c>
      <c r="C215" s="13" t="s">
        <v>564</v>
      </c>
      <c r="D215" s="15"/>
      <c r="E215" s="16" t="s">
        <v>565</v>
      </c>
      <c r="F215" s="13" t="s">
        <v>37</v>
      </c>
      <c r="G215" s="13" t="s">
        <v>14</v>
      </c>
      <c r="H215" s="13" t="s">
        <v>45</v>
      </c>
      <c r="I215" s="12">
        <f>VLOOKUP(H215,สรุปที่เข้าร่วม!B:D,3,0)</f>
        <v>5</v>
      </c>
      <c r="J215" s="13" t="s">
        <v>16</v>
      </c>
      <c r="K215" s="15">
        <f>VLOOKUP(G215,ชีต2!A:B,2,0)</f>
        <v>14</v>
      </c>
      <c r="L215" s="110" t="str">
        <f>VLOOKUP(K215,school!E:F,2,0)</f>
        <v>ศรีอยุธยา ในพระอุปถัมภ์ฯ</v>
      </c>
    </row>
    <row r="216" spans="1:12" ht="24" x14ac:dyDescent="0.55000000000000004">
      <c r="A216" s="14">
        <v>44827.240433935185</v>
      </c>
      <c r="B216" s="10">
        <v>212</v>
      </c>
      <c r="C216" s="13" t="s">
        <v>1061</v>
      </c>
      <c r="D216" s="15"/>
      <c r="E216" s="16" t="s">
        <v>1062</v>
      </c>
      <c r="F216" s="13" t="s">
        <v>37</v>
      </c>
      <c r="G216" s="13" t="s">
        <v>14</v>
      </c>
      <c r="H216" s="13" t="s">
        <v>45</v>
      </c>
      <c r="I216" s="12">
        <f>VLOOKUP(H216,สรุปที่เข้าร่วม!B:D,3,0)</f>
        <v>5</v>
      </c>
      <c r="J216" s="13" t="s">
        <v>16</v>
      </c>
      <c r="K216" s="15">
        <f>VLOOKUP(G216,ชีต2!A:B,2,0)</f>
        <v>14</v>
      </c>
      <c r="L216" s="110" t="str">
        <f>VLOOKUP(K216,school!E:F,2,0)</f>
        <v>ศรีอยุธยา ในพระอุปถัมภ์ฯ</v>
      </c>
    </row>
    <row r="217" spans="1:12" ht="24" x14ac:dyDescent="0.55000000000000004">
      <c r="A217" s="14">
        <v>44826.585543576388</v>
      </c>
      <c r="B217" s="10">
        <v>213</v>
      </c>
      <c r="C217" s="13" t="s">
        <v>772</v>
      </c>
      <c r="D217" s="15"/>
      <c r="E217" s="16" t="s">
        <v>773</v>
      </c>
      <c r="F217" s="13" t="s">
        <v>37</v>
      </c>
      <c r="G217" s="13" t="s">
        <v>668</v>
      </c>
      <c r="H217" s="13" t="s">
        <v>45</v>
      </c>
      <c r="I217" s="12">
        <f>VLOOKUP(H217,สรุปที่เข้าร่วม!B:D,3,0)</f>
        <v>5</v>
      </c>
      <c r="J217" s="13" t="s">
        <v>21</v>
      </c>
      <c r="K217" s="15">
        <f>VLOOKUP(G217,ชีต2!A:B,2,0)</f>
        <v>15</v>
      </c>
    </row>
    <row r="218" spans="1:12" ht="24" x14ac:dyDescent="0.55000000000000004">
      <c r="A218" s="14">
        <v>44826.648909270836</v>
      </c>
      <c r="B218" s="10">
        <v>214</v>
      </c>
      <c r="C218" s="13" t="s">
        <v>858</v>
      </c>
      <c r="D218" s="15"/>
      <c r="E218" s="16" t="s">
        <v>859</v>
      </c>
      <c r="F218" s="13" t="s">
        <v>37</v>
      </c>
      <c r="G218" s="13" t="s">
        <v>668</v>
      </c>
      <c r="H218" s="13" t="s">
        <v>45</v>
      </c>
      <c r="I218" s="12">
        <f>VLOOKUP(H218,สรุปที่เข้าร่วม!B:D,3,0)</f>
        <v>5</v>
      </c>
      <c r="J218" s="13" t="s">
        <v>21</v>
      </c>
      <c r="K218" s="15">
        <f>VLOOKUP(G218,ชีต2!A:B,2,0)</f>
        <v>15</v>
      </c>
    </row>
    <row r="219" spans="1:12" ht="24" x14ac:dyDescent="0.55000000000000004">
      <c r="A219" s="14">
        <v>44826.868412662036</v>
      </c>
      <c r="B219" s="10">
        <v>215</v>
      </c>
      <c r="C219" s="13" t="s">
        <v>1035</v>
      </c>
      <c r="D219" s="13" t="s">
        <v>35</v>
      </c>
      <c r="E219" s="13" t="s">
        <v>1036</v>
      </c>
      <c r="F219" s="13" t="s">
        <v>37</v>
      </c>
      <c r="G219" s="13" t="s">
        <v>668</v>
      </c>
      <c r="H219" s="13" t="s">
        <v>45</v>
      </c>
      <c r="I219" s="12">
        <f>VLOOKUP(H219,สรุปที่เข้าร่วม!B:D,3,0)</f>
        <v>5</v>
      </c>
      <c r="J219" s="13" t="s">
        <v>21</v>
      </c>
      <c r="K219" s="15">
        <f>VLOOKUP(G219,ชีต2!A:B,2,0)</f>
        <v>15</v>
      </c>
    </row>
    <row r="220" spans="1:12" ht="24" x14ac:dyDescent="0.55000000000000004">
      <c r="A220" s="14">
        <v>44825.378052025466</v>
      </c>
      <c r="B220" s="10">
        <v>216</v>
      </c>
      <c r="C220" s="13" t="s">
        <v>333</v>
      </c>
      <c r="D220" s="13" t="s">
        <v>35</v>
      </c>
      <c r="E220" s="13" t="s">
        <v>334</v>
      </c>
      <c r="F220" s="13" t="s">
        <v>37</v>
      </c>
      <c r="G220" s="13" t="s">
        <v>155</v>
      </c>
      <c r="H220" s="13" t="s">
        <v>45</v>
      </c>
      <c r="I220" s="12">
        <f>VLOOKUP(H220,สรุปที่เข้าร่วม!B:D,3,0)</f>
        <v>5</v>
      </c>
      <c r="J220" s="13" t="s">
        <v>21</v>
      </c>
      <c r="K220" s="15">
        <f>VLOOKUP(G220,ชีต2!A:B,2,0)</f>
        <v>21</v>
      </c>
    </row>
    <row r="221" spans="1:12" ht="24" x14ac:dyDescent="0.55000000000000004">
      <c r="A221" s="14">
        <v>44826.903571331015</v>
      </c>
      <c r="B221" s="10">
        <v>217</v>
      </c>
      <c r="C221" s="13" t="s">
        <v>1047</v>
      </c>
      <c r="D221" s="13" t="s">
        <v>35</v>
      </c>
      <c r="E221" s="16" t="s">
        <v>1048</v>
      </c>
      <c r="F221" s="13" t="s">
        <v>37</v>
      </c>
      <c r="G221" s="13" t="s">
        <v>1039</v>
      </c>
      <c r="H221" s="13" t="s">
        <v>45</v>
      </c>
      <c r="I221" s="12">
        <f>VLOOKUP(H221,สรุปที่เข้าร่วม!B:D,3,0)</f>
        <v>5</v>
      </c>
      <c r="J221" s="13" t="s">
        <v>21</v>
      </c>
      <c r="K221" s="15">
        <f>VLOOKUP(G221,ชีต2!A:B,2,0)</f>
        <v>22</v>
      </c>
    </row>
    <row r="222" spans="1:12" ht="24" x14ac:dyDescent="0.55000000000000004">
      <c r="A222" s="14">
        <v>44827.525519594907</v>
      </c>
      <c r="B222" s="10">
        <v>218</v>
      </c>
      <c r="C222" s="13" t="s">
        <v>1260</v>
      </c>
      <c r="D222" s="15"/>
      <c r="E222" s="16" t="s">
        <v>1261</v>
      </c>
      <c r="F222" s="13" t="s">
        <v>37</v>
      </c>
      <c r="G222" s="13" t="s">
        <v>1262</v>
      </c>
      <c r="H222" s="13" t="s">
        <v>45</v>
      </c>
      <c r="I222" s="12">
        <f>VLOOKUP(H222,สรุปที่เข้าร่วม!B:D,3,0)</f>
        <v>5</v>
      </c>
      <c r="J222" s="13" t="s">
        <v>16</v>
      </c>
      <c r="K222" s="15">
        <f>VLOOKUP(G222,ชีต2!A:B,2,0)</f>
        <v>23</v>
      </c>
      <c r="L222" s="110" t="str">
        <f>VLOOKUP(K222,school!E:F,2,0)</f>
        <v>มัธยมวัดมกุฏกษัตริย์</v>
      </c>
    </row>
    <row r="223" spans="1:12" ht="24" x14ac:dyDescent="0.55000000000000004">
      <c r="A223" s="14">
        <v>44827.75849039352</v>
      </c>
      <c r="B223" s="10">
        <v>219</v>
      </c>
      <c r="C223" s="13" t="s">
        <v>1497</v>
      </c>
      <c r="D223" s="15"/>
      <c r="E223" s="16" t="s">
        <v>1498</v>
      </c>
      <c r="F223" s="13" t="s">
        <v>37</v>
      </c>
      <c r="G223" s="13" t="s">
        <v>1262</v>
      </c>
      <c r="H223" s="13" t="s">
        <v>45</v>
      </c>
      <c r="I223" s="12">
        <f>VLOOKUP(H223,สรุปที่เข้าร่วม!B:D,3,0)</f>
        <v>5</v>
      </c>
      <c r="J223" s="13" t="s">
        <v>16</v>
      </c>
      <c r="K223" s="15">
        <f>VLOOKUP(G223,ชีต2!A:B,2,0)</f>
        <v>23</v>
      </c>
      <c r="L223" s="110" t="str">
        <f>VLOOKUP(K223,school!E:F,2,0)</f>
        <v>มัธยมวัดมกุฏกษัตริย์</v>
      </c>
    </row>
    <row r="224" spans="1:12" ht="24" x14ac:dyDescent="0.55000000000000004">
      <c r="A224" s="14">
        <v>44827.758740104167</v>
      </c>
      <c r="B224" s="10">
        <v>220</v>
      </c>
      <c r="C224" s="13" t="s">
        <v>1499</v>
      </c>
      <c r="D224" s="15"/>
      <c r="E224" s="16" t="s">
        <v>1500</v>
      </c>
      <c r="F224" s="13" t="s">
        <v>37</v>
      </c>
      <c r="G224" s="13" t="s">
        <v>1262</v>
      </c>
      <c r="H224" s="13" t="s">
        <v>45</v>
      </c>
      <c r="I224" s="12">
        <f>VLOOKUP(H224,สรุปที่เข้าร่วม!B:D,3,0)</f>
        <v>5</v>
      </c>
      <c r="J224" s="13" t="s">
        <v>16</v>
      </c>
      <c r="K224" s="15">
        <f>VLOOKUP(G224,ชีต2!A:B,2,0)</f>
        <v>23</v>
      </c>
      <c r="L224" s="110" t="str">
        <f>VLOOKUP(K224,school!E:F,2,0)</f>
        <v>มัธยมวัดมกุฏกษัตริย์</v>
      </c>
    </row>
    <row r="225" spans="1:12" ht="24" x14ac:dyDescent="0.55000000000000004">
      <c r="A225" s="14">
        <v>44827.799126099533</v>
      </c>
      <c r="B225" s="10">
        <v>221</v>
      </c>
      <c r="C225" s="13" t="s">
        <v>1533</v>
      </c>
      <c r="D225" s="13"/>
      <c r="E225" s="16" t="s">
        <v>1503</v>
      </c>
      <c r="F225" s="13" t="s">
        <v>37</v>
      </c>
      <c r="G225" s="13" t="s">
        <v>1504</v>
      </c>
      <c r="H225" s="13" t="s">
        <v>45</v>
      </c>
      <c r="I225" s="12">
        <f>VLOOKUP(H225,สรุปที่เข้าร่วม!B:D,3,0)</f>
        <v>5</v>
      </c>
      <c r="J225" s="13" t="s">
        <v>16</v>
      </c>
      <c r="K225" s="15">
        <f>VLOOKUP(G225,ชีต2!A:B,2,0)</f>
        <v>24</v>
      </c>
      <c r="L225" s="110" t="str">
        <f>VLOOKUP(K225,school!E:F,2,0)</f>
        <v>วัดน้อยนพคุณ</v>
      </c>
    </row>
    <row r="226" spans="1:12" ht="24" x14ac:dyDescent="0.55000000000000004">
      <c r="A226" s="14">
        <v>44824.681951365739</v>
      </c>
      <c r="B226" s="10">
        <v>222</v>
      </c>
      <c r="C226" s="13" t="s">
        <v>236</v>
      </c>
      <c r="D226" s="15"/>
      <c r="E226" s="16" t="s">
        <v>237</v>
      </c>
      <c r="F226" s="13" t="s">
        <v>37</v>
      </c>
      <c r="G226" s="13" t="s">
        <v>233</v>
      </c>
      <c r="H226" s="13" t="s">
        <v>45</v>
      </c>
      <c r="I226" s="12">
        <f>VLOOKUP(H226,สรุปที่เข้าร่วม!B:D,3,0)</f>
        <v>5</v>
      </c>
      <c r="J226" s="13" t="s">
        <v>21</v>
      </c>
      <c r="K226" s="15">
        <f>VLOOKUP(G226,ชีต2!A:B,2,0)</f>
        <v>25</v>
      </c>
    </row>
    <row r="227" spans="1:12" ht="24" x14ac:dyDescent="0.55000000000000004">
      <c r="A227" s="14">
        <v>44824.687532094904</v>
      </c>
      <c r="B227" s="10">
        <v>223</v>
      </c>
      <c r="C227" s="13" t="s">
        <v>254</v>
      </c>
      <c r="D227" s="15"/>
      <c r="E227" s="16" t="s">
        <v>255</v>
      </c>
      <c r="F227" s="13" t="s">
        <v>24</v>
      </c>
      <c r="G227" s="13" t="s">
        <v>233</v>
      </c>
      <c r="H227" s="13" t="s">
        <v>45</v>
      </c>
      <c r="I227" s="12">
        <f>VLOOKUP(H227,สรุปที่เข้าร่วม!B:D,3,0)</f>
        <v>5</v>
      </c>
      <c r="J227" s="13" t="s">
        <v>21</v>
      </c>
      <c r="K227" s="15">
        <f>VLOOKUP(G227,ชีต2!A:B,2,0)</f>
        <v>25</v>
      </c>
    </row>
    <row r="228" spans="1:12" ht="24" x14ac:dyDescent="0.55000000000000004">
      <c r="A228" s="14">
        <v>44824.549371053239</v>
      </c>
      <c r="B228" s="10">
        <v>224</v>
      </c>
      <c r="C228" s="13" t="s">
        <v>179</v>
      </c>
      <c r="D228" s="13" t="s">
        <v>35</v>
      </c>
      <c r="E228" s="16" t="s">
        <v>180</v>
      </c>
      <c r="F228" s="13" t="s">
        <v>37</v>
      </c>
      <c r="G228" s="13" t="s">
        <v>172</v>
      </c>
      <c r="H228" s="13" t="s">
        <v>45</v>
      </c>
      <c r="I228" s="12">
        <f>VLOOKUP(H228,สรุปที่เข้าร่วม!B:D,3,0)</f>
        <v>5</v>
      </c>
      <c r="J228" s="13" t="s">
        <v>21</v>
      </c>
      <c r="K228" s="15">
        <f>VLOOKUP(G228,ชีต2!A:B,2,0)</f>
        <v>26</v>
      </c>
    </row>
    <row r="229" spans="1:12" ht="24" x14ac:dyDescent="0.55000000000000004">
      <c r="A229" s="14">
        <v>44826.633297372682</v>
      </c>
      <c r="B229" s="10">
        <v>225</v>
      </c>
      <c r="C229" s="13" t="s">
        <v>832</v>
      </c>
      <c r="D229" s="15"/>
      <c r="E229" s="16" t="s">
        <v>833</v>
      </c>
      <c r="F229" s="13" t="s">
        <v>37</v>
      </c>
      <c r="G229" s="13" t="s">
        <v>172</v>
      </c>
      <c r="H229" s="13" t="s">
        <v>45</v>
      </c>
      <c r="I229" s="12">
        <f>VLOOKUP(H229,สรุปที่เข้าร่วม!B:D,3,0)</f>
        <v>5</v>
      </c>
      <c r="J229" s="13" t="s">
        <v>21</v>
      </c>
      <c r="K229" s="15">
        <f>VLOOKUP(G229,ชีต2!A:B,2,0)</f>
        <v>26</v>
      </c>
    </row>
    <row r="230" spans="1:12" ht="24" x14ac:dyDescent="0.55000000000000004">
      <c r="A230" s="14">
        <v>44824.595556643515</v>
      </c>
      <c r="B230" s="10">
        <v>226</v>
      </c>
      <c r="C230" s="13" t="s">
        <v>199</v>
      </c>
      <c r="D230" s="15"/>
      <c r="E230" s="16" t="s">
        <v>200</v>
      </c>
      <c r="F230" s="13" t="s">
        <v>24</v>
      </c>
      <c r="G230" s="13" t="s">
        <v>166</v>
      </c>
      <c r="H230" s="13" t="s">
        <v>45</v>
      </c>
      <c r="I230" s="12">
        <f>VLOOKUP(H230,สรุปที่เข้าร่วม!B:D,3,0)</f>
        <v>5</v>
      </c>
      <c r="J230" s="13" t="s">
        <v>21</v>
      </c>
      <c r="K230" s="15">
        <f>VLOOKUP(G230,ชีต2!A:B,2,0)</f>
        <v>27</v>
      </c>
    </row>
    <row r="231" spans="1:12" ht="24" x14ac:dyDescent="0.55000000000000004">
      <c r="A231" s="14">
        <v>44824.846868564811</v>
      </c>
      <c r="B231" s="10">
        <v>227</v>
      </c>
      <c r="C231" s="13" t="s">
        <v>295</v>
      </c>
      <c r="D231" s="15"/>
      <c r="E231" s="13" t="s">
        <v>296</v>
      </c>
      <c r="F231" s="13" t="s">
        <v>37</v>
      </c>
      <c r="G231" s="13" t="s">
        <v>166</v>
      </c>
      <c r="H231" s="13" t="s">
        <v>45</v>
      </c>
      <c r="I231" s="12">
        <f>VLOOKUP(H231,สรุปที่เข้าร่วม!B:D,3,0)</f>
        <v>5</v>
      </c>
      <c r="J231" s="13" t="s">
        <v>21</v>
      </c>
      <c r="K231" s="15">
        <f>VLOOKUP(G231,ชีต2!A:B,2,0)</f>
        <v>27</v>
      </c>
    </row>
    <row r="232" spans="1:12" ht="24" x14ac:dyDescent="0.55000000000000004">
      <c r="A232" s="14">
        <v>44824.420523206019</v>
      </c>
      <c r="B232" s="10">
        <v>228</v>
      </c>
      <c r="C232" s="13" t="s">
        <v>118</v>
      </c>
      <c r="D232" s="15"/>
      <c r="E232" s="16" t="s">
        <v>119</v>
      </c>
      <c r="F232" s="13" t="s">
        <v>37</v>
      </c>
      <c r="G232" s="13" t="s">
        <v>112</v>
      </c>
      <c r="H232" s="13" t="s">
        <v>45</v>
      </c>
      <c r="I232" s="12">
        <f>VLOOKUP(H232,สรุปที่เข้าร่วม!B:D,3,0)</f>
        <v>5</v>
      </c>
      <c r="J232" s="13" t="s">
        <v>21</v>
      </c>
      <c r="K232" s="15">
        <f>VLOOKUP(G232,ชีต2!A:B,2,0)</f>
        <v>28</v>
      </c>
    </row>
    <row r="233" spans="1:12" ht="24" x14ac:dyDescent="0.55000000000000004">
      <c r="A233" s="14">
        <v>44824.452553043986</v>
      </c>
      <c r="B233" s="10">
        <v>229</v>
      </c>
      <c r="C233" s="13" t="s">
        <v>129</v>
      </c>
      <c r="D233" s="13" t="s">
        <v>130</v>
      </c>
      <c r="E233" s="16" t="s">
        <v>131</v>
      </c>
      <c r="F233" s="13" t="s">
        <v>37</v>
      </c>
      <c r="G233" s="13" t="s">
        <v>85</v>
      </c>
      <c r="H233" s="13" t="s">
        <v>45</v>
      </c>
      <c r="I233" s="12">
        <f>VLOOKUP(H233,สรุปที่เข้าร่วม!B:D,3,0)</f>
        <v>5</v>
      </c>
      <c r="J233" s="13" t="s">
        <v>21</v>
      </c>
      <c r="K233" s="15">
        <f>VLOOKUP(G233,ชีต2!A:B,2,0)</f>
        <v>30</v>
      </c>
    </row>
    <row r="234" spans="1:12" ht="24" x14ac:dyDescent="0.55000000000000004">
      <c r="A234" s="14">
        <v>44824.559195775466</v>
      </c>
      <c r="B234" s="10">
        <v>230</v>
      </c>
      <c r="C234" s="13" t="s">
        <v>187</v>
      </c>
      <c r="D234" s="15"/>
      <c r="E234" s="16" t="s">
        <v>188</v>
      </c>
      <c r="F234" s="13" t="s">
        <v>37</v>
      </c>
      <c r="G234" s="13" t="s">
        <v>85</v>
      </c>
      <c r="H234" s="13" t="s">
        <v>45</v>
      </c>
      <c r="I234" s="12">
        <f>VLOOKUP(H234,สรุปที่เข้าร่วม!B:D,3,0)</f>
        <v>5</v>
      </c>
      <c r="J234" s="13" t="s">
        <v>21</v>
      </c>
      <c r="K234" s="15">
        <f>VLOOKUP(G234,ชีต2!A:B,2,0)</f>
        <v>30</v>
      </c>
    </row>
    <row r="235" spans="1:12" ht="24" x14ac:dyDescent="0.55000000000000004">
      <c r="A235" s="14">
        <v>44824.648293831022</v>
      </c>
      <c r="B235" s="10">
        <v>231</v>
      </c>
      <c r="C235" s="13" t="s">
        <v>224</v>
      </c>
      <c r="D235" s="15"/>
      <c r="E235" s="16" t="s">
        <v>225</v>
      </c>
      <c r="F235" s="13" t="s">
        <v>24</v>
      </c>
      <c r="G235" s="13" t="s">
        <v>85</v>
      </c>
      <c r="H235" s="13" t="s">
        <v>45</v>
      </c>
      <c r="I235" s="12">
        <f>VLOOKUP(H235,สรุปที่เข้าร่วม!B:D,3,0)</f>
        <v>5</v>
      </c>
      <c r="J235" s="13" t="s">
        <v>21</v>
      </c>
      <c r="K235" s="15">
        <f>VLOOKUP(G235,ชีต2!A:B,2,0)</f>
        <v>30</v>
      </c>
    </row>
    <row r="236" spans="1:12" ht="24" x14ac:dyDescent="0.55000000000000004">
      <c r="A236" s="14">
        <v>44824.856810115743</v>
      </c>
      <c r="B236" s="10">
        <v>232</v>
      </c>
      <c r="C236" s="13" t="s">
        <v>297</v>
      </c>
      <c r="D236" s="15"/>
      <c r="E236" s="16" t="s">
        <v>298</v>
      </c>
      <c r="F236" s="13" t="s">
        <v>37</v>
      </c>
      <c r="G236" s="13" t="s">
        <v>299</v>
      </c>
      <c r="H236" s="13" t="s">
        <v>45</v>
      </c>
      <c r="I236" s="12">
        <f>VLOOKUP(H236,สรุปที่เข้าร่วม!B:D,3,0)</f>
        <v>5</v>
      </c>
      <c r="J236" s="13" t="s">
        <v>16</v>
      </c>
      <c r="K236" s="15">
        <f>VLOOKUP(G236,ชีต2!A:B,2,0)</f>
        <v>32</v>
      </c>
      <c r="L236" s="110" t="str">
        <f>VLOOKUP(K236,school!E:F,2,0)</f>
        <v>วัดบวรมงคล</v>
      </c>
    </row>
    <row r="237" spans="1:12" ht="24" x14ac:dyDescent="0.55000000000000004">
      <c r="A237" s="14">
        <v>44825.357517442128</v>
      </c>
      <c r="B237" s="10">
        <v>233</v>
      </c>
      <c r="C237" s="13" t="s">
        <v>325</v>
      </c>
      <c r="D237" s="15"/>
      <c r="E237" s="13" t="s">
        <v>326</v>
      </c>
      <c r="F237" s="13" t="s">
        <v>37</v>
      </c>
      <c r="G237" s="13" t="s">
        <v>299</v>
      </c>
      <c r="H237" s="13" t="s">
        <v>45</v>
      </c>
      <c r="I237" s="12">
        <f>VLOOKUP(H237,สรุปที่เข้าร่วม!B:D,3,0)</f>
        <v>5</v>
      </c>
      <c r="J237" s="13" t="s">
        <v>16</v>
      </c>
      <c r="K237" s="15">
        <f>VLOOKUP(G237,ชีต2!A:B,2,0)</f>
        <v>32</v>
      </c>
      <c r="L237" s="110" t="str">
        <f>VLOOKUP(K237,school!E:F,2,0)</f>
        <v>วัดบวรมงคล</v>
      </c>
    </row>
    <row r="238" spans="1:12" ht="24" x14ac:dyDescent="0.55000000000000004">
      <c r="A238" s="14">
        <v>44824.48601857639</v>
      </c>
      <c r="B238" s="10">
        <v>234</v>
      </c>
      <c r="C238" s="13" t="s">
        <v>144</v>
      </c>
      <c r="D238" s="15"/>
      <c r="E238" s="16" t="s">
        <v>145</v>
      </c>
      <c r="F238" s="13" t="s">
        <v>37</v>
      </c>
      <c r="G238" s="13" t="s">
        <v>60</v>
      </c>
      <c r="H238" s="13" t="s">
        <v>45</v>
      </c>
      <c r="I238" s="12">
        <f>VLOOKUP(H238,สรุปที่เข้าร่วม!B:D,3,0)</f>
        <v>5</v>
      </c>
      <c r="J238" s="13" t="s">
        <v>21</v>
      </c>
      <c r="K238" s="15">
        <f>VLOOKUP(G238,ชีต2!A:B,2,0)</f>
        <v>33</v>
      </c>
    </row>
    <row r="239" spans="1:12" ht="24" x14ac:dyDescent="0.55000000000000004">
      <c r="A239" s="14">
        <v>44827.447949374997</v>
      </c>
      <c r="B239" s="10">
        <v>235</v>
      </c>
      <c r="C239" s="13" t="s">
        <v>151</v>
      </c>
      <c r="D239" s="15"/>
      <c r="E239" s="16" t="s">
        <v>152</v>
      </c>
      <c r="F239" s="13" t="s">
        <v>37</v>
      </c>
      <c r="G239" s="13" t="s">
        <v>60</v>
      </c>
      <c r="H239" s="13" t="s">
        <v>45</v>
      </c>
      <c r="I239" s="12">
        <f>VLOOKUP(H239,สรุปที่เข้าร่วม!B:D,3,0)</f>
        <v>5</v>
      </c>
      <c r="J239" s="13" t="s">
        <v>21</v>
      </c>
      <c r="K239" s="15">
        <f>VLOOKUP(G239,ชีต2!A:B,2,0)</f>
        <v>33</v>
      </c>
    </row>
    <row r="240" spans="1:12" ht="24" x14ac:dyDescent="0.55000000000000004">
      <c r="A240" s="14">
        <v>44826.645411006946</v>
      </c>
      <c r="B240" s="10">
        <v>236</v>
      </c>
      <c r="C240" s="13" t="s">
        <v>844</v>
      </c>
      <c r="D240" s="15"/>
      <c r="E240" s="16" t="s">
        <v>845</v>
      </c>
      <c r="F240" s="13" t="s">
        <v>37</v>
      </c>
      <c r="G240" s="13" t="s">
        <v>846</v>
      </c>
      <c r="H240" s="13" t="s">
        <v>45</v>
      </c>
      <c r="I240" s="12">
        <f>VLOOKUP(H240,สรุปที่เข้าร่วม!B:D,3,0)</f>
        <v>5</v>
      </c>
      <c r="J240" s="13" t="s">
        <v>16</v>
      </c>
      <c r="K240" s="15">
        <f>VLOOKUP(G240,ชีต2!A:B,2,0)</f>
        <v>34</v>
      </c>
      <c r="L240" s="110" t="str">
        <f>VLOOKUP(K240,school!E:F,2,0)</f>
        <v>สตรีวัดระฆัง</v>
      </c>
    </row>
    <row r="241" spans="1:12" ht="24" x14ac:dyDescent="0.55000000000000004">
      <c r="A241" s="14">
        <v>44826.647377974536</v>
      </c>
      <c r="B241" s="10">
        <v>237</v>
      </c>
      <c r="C241" s="13" t="s">
        <v>851</v>
      </c>
      <c r="D241" s="15"/>
      <c r="E241" s="16" t="s">
        <v>852</v>
      </c>
      <c r="F241" s="13" t="s">
        <v>37</v>
      </c>
      <c r="G241" s="13" t="s">
        <v>846</v>
      </c>
      <c r="H241" s="13" t="s">
        <v>45</v>
      </c>
      <c r="I241" s="12">
        <f>VLOOKUP(H241,สรุปที่เข้าร่วม!B:D,3,0)</f>
        <v>5</v>
      </c>
      <c r="J241" s="13" t="s">
        <v>16</v>
      </c>
      <c r="K241" s="15">
        <f>VLOOKUP(G241,ชีต2!A:B,2,0)</f>
        <v>34</v>
      </c>
      <c r="L241" s="110" t="str">
        <f>VLOOKUP(K241,school!E:F,2,0)</f>
        <v>สตรีวัดระฆัง</v>
      </c>
    </row>
    <row r="242" spans="1:12" ht="24" x14ac:dyDescent="0.55000000000000004">
      <c r="A242" s="14">
        <v>44826.861436805557</v>
      </c>
      <c r="B242" s="10">
        <v>238</v>
      </c>
      <c r="C242" s="13" t="s">
        <v>1033</v>
      </c>
      <c r="D242" s="15"/>
      <c r="E242" s="16" t="s">
        <v>1034</v>
      </c>
      <c r="F242" s="13" t="s">
        <v>37</v>
      </c>
      <c r="G242" s="13" t="s">
        <v>846</v>
      </c>
      <c r="H242" s="13" t="s">
        <v>45</v>
      </c>
      <c r="I242" s="12">
        <f>VLOOKUP(H242,สรุปที่เข้าร่วม!B:D,3,0)</f>
        <v>5</v>
      </c>
      <c r="J242" s="13" t="s">
        <v>16</v>
      </c>
      <c r="K242" s="15">
        <f>VLOOKUP(G242,ชีต2!A:B,2,0)</f>
        <v>34</v>
      </c>
      <c r="L242" s="110" t="str">
        <f>VLOOKUP(K242,school!E:F,2,0)</f>
        <v>สตรีวัดระฆัง</v>
      </c>
    </row>
    <row r="243" spans="1:12" ht="24" x14ac:dyDescent="0.55000000000000004">
      <c r="A243" s="14">
        <v>44824.580658842591</v>
      </c>
      <c r="B243" s="10">
        <v>239</v>
      </c>
      <c r="C243" s="13" t="s">
        <v>197</v>
      </c>
      <c r="D243" s="15"/>
      <c r="E243" s="16" t="s">
        <v>198</v>
      </c>
      <c r="F243" s="13" t="s">
        <v>37</v>
      </c>
      <c r="G243" s="13" t="s">
        <v>51</v>
      </c>
      <c r="H243" s="13" t="s">
        <v>45</v>
      </c>
      <c r="I243" s="12">
        <f>VLOOKUP(H243,สรุปที่เข้าร่วม!B:D,3,0)</f>
        <v>5</v>
      </c>
      <c r="J243" s="13" t="s">
        <v>16</v>
      </c>
      <c r="K243" s="15">
        <f>VLOOKUP(G243,ชีต2!A:B,2,0)</f>
        <v>35</v>
      </c>
      <c r="L243" s="110" t="str">
        <f>VLOOKUP(K243,school!E:F,2,0)</f>
        <v>วิมุตยารามพิทยากร</v>
      </c>
    </row>
    <row r="244" spans="1:12" ht="24" x14ac:dyDescent="0.55000000000000004">
      <c r="A244" s="14">
        <v>44827.511345497682</v>
      </c>
      <c r="B244" s="10">
        <v>240</v>
      </c>
      <c r="C244" s="13" t="s">
        <v>1229</v>
      </c>
      <c r="D244" s="15"/>
      <c r="E244" s="16" t="s">
        <v>1230</v>
      </c>
      <c r="F244" s="13" t="s">
        <v>24</v>
      </c>
      <c r="G244" s="13" t="s">
        <v>1231</v>
      </c>
      <c r="H244" s="13" t="s">
        <v>45</v>
      </c>
      <c r="I244" s="12">
        <f>VLOOKUP(H244,สรุปที่เข้าร่วม!B:D,3,0)</f>
        <v>5</v>
      </c>
      <c r="J244" s="13" t="s">
        <v>21</v>
      </c>
      <c r="K244" s="15">
        <f>VLOOKUP(G244,ชีต2!A:B,2,0)</f>
        <v>37</v>
      </c>
    </row>
    <row r="245" spans="1:12" ht="24" x14ac:dyDescent="0.55000000000000004">
      <c r="A245" s="14">
        <v>44827.547766550924</v>
      </c>
      <c r="B245" s="10">
        <v>241</v>
      </c>
      <c r="C245" s="13" t="s">
        <v>1314</v>
      </c>
      <c r="D245" s="13"/>
      <c r="E245" s="16" t="s">
        <v>1315</v>
      </c>
      <c r="F245" s="13" t="s">
        <v>37</v>
      </c>
      <c r="G245" s="13" t="s">
        <v>1231</v>
      </c>
      <c r="H245" s="13" t="s">
        <v>45</v>
      </c>
      <c r="I245" s="12">
        <f>VLOOKUP(H245,สรุปที่เข้าร่วม!B:D,3,0)</f>
        <v>5</v>
      </c>
      <c r="J245" s="13" t="s">
        <v>21</v>
      </c>
      <c r="K245" s="15">
        <f>VLOOKUP(G245,ชีต2!A:B,2,0)</f>
        <v>37</v>
      </c>
    </row>
    <row r="246" spans="1:12" ht="24" x14ac:dyDescent="0.55000000000000004">
      <c r="A246" s="14">
        <v>44827.560227962967</v>
      </c>
      <c r="B246" s="10">
        <v>242</v>
      </c>
      <c r="C246" s="13" t="s">
        <v>1358</v>
      </c>
      <c r="D246" s="13" t="s">
        <v>35</v>
      </c>
      <c r="E246" s="16" t="s">
        <v>1359</v>
      </c>
      <c r="F246" s="13" t="s">
        <v>37</v>
      </c>
      <c r="G246" s="13" t="s">
        <v>1350</v>
      </c>
      <c r="H246" s="13" t="s">
        <v>45</v>
      </c>
      <c r="I246" s="12">
        <f>VLOOKUP(H246,สรุปที่เข้าร่วม!B:D,3,0)</f>
        <v>5</v>
      </c>
      <c r="J246" s="13" t="s">
        <v>21</v>
      </c>
      <c r="K246" s="15">
        <f>VLOOKUP(G246,ชีต2!A:B,2,0)</f>
        <v>38</v>
      </c>
    </row>
    <row r="247" spans="1:12" ht="24" x14ac:dyDescent="0.55000000000000004">
      <c r="A247" s="14">
        <v>44827.56314515046</v>
      </c>
      <c r="B247" s="10">
        <v>243</v>
      </c>
      <c r="C247" s="13" t="s">
        <v>1370</v>
      </c>
      <c r="D247" s="13"/>
      <c r="E247" s="16" t="s">
        <v>1371</v>
      </c>
      <c r="F247" s="13" t="s">
        <v>37</v>
      </c>
      <c r="G247" s="13" t="s">
        <v>1350</v>
      </c>
      <c r="H247" s="13" t="s">
        <v>45</v>
      </c>
      <c r="I247" s="12">
        <f>VLOOKUP(H247,สรุปที่เข้าร่วม!B:D,3,0)</f>
        <v>5</v>
      </c>
      <c r="J247" s="13" t="s">
        <v>21</v>
      </c>
      <c r="K247" s="15">
        <f>VLOOKUP(G247,ชีต2!A:B,2,0)</f>
        <v>38</v>
      </c>
    </row>
    <row r="248" spans="1:12" ht="24" x14ac:dyDescent="0.55000000000000004">
      <c r="A248" s="14">
        <v>44827.549477708337</v>
      </c>
      <c r="B248" s="10">
        <v>244</v>
      </c>
      <c r="C248" s="13" t="s">
        <v>1321</v>
      </c>
      <c r="D248" s="15"/>
      <c r="E248" s="16" t="s">
        <v>1322</v>
      </c>
      <c r="F248" s="13" t="s">
        <v>37</v>
      </c>
      <c r="G248" s="13" t="s">
        <v>1240</v>
      </c>
      <c r="H248" s="13" t="s">
        <v>45</v>
      </c>
      <c r="I248" s="12">
        <f>VLOOKUP(H248,สรุปที่เข้าร่วม!B:D,3,0)</f>
        <v>5</v>
      </c>
      <c r="J248" s="13" t="s">
        <v>21</v>
      </c>
      <c r="K248" s="15">
        <f>VLOOKUP(G248,ชีต2!A:B,2,0)</f>
        <v>39</v>
      </c>
    </row>
    <row r="249" spans="1:12" ht="24" x14ac:dyDescent="0.55000000000000004">
      <c r="A249" s="14">
        <v>44827.557170868051</v>
      </c>
      <c r="B249" s="10">
        <v>245</v>
      </c>
      <c r="C249" s="13" t="s">
        <v>1345</v>
      </c>
      <c r="D249" s="15"/>
      <c r="E249" s="16" t="s">
        <v>1346</v>
      </c>
      <c r="F249" s="13" t="s">
        <v>37</v>
      </c>
      <c r="G249" s="13" t="s">
        <v>1282</v>
      </c>
      <c r="H249" s="13" t="s">
        <v>45</v>
      </c>
      <c r="I249" s="12">
        <f>VLOOKUP(H249,สรุปที่เข้าร่วม!B:D,3,0)</f>
        <v>5</v>
      </c>
      <c r="J249" s="13" t="s">
        <v>21</v>
      </c>
      <c r="K249" s="15">
        <f>VLOOKUP(G249,ชีต2!A:B,2,0)</f>
        <v>40</v>
      </c>
    </row>
    <row r="250" spans="1:12" ht="24" x14ac:dyDescent="0.55000000000000004">
      <c r="A250" s="14">
        <v>44827.525356215279</v>
      </c>
      <c r="B250" s="10">
        <v>246</v>
      </c>
      <c r="C250" s="13" t="s">
        <v>1257</v>
      </c>
      <c r="D250" s="15"/>
      <c r="E250" s="13" t="s">
        <v>1258</v>
      </c>
      <c r="F250" s="13" t="s">
        <v>37</v>
      </c>
      <c r="G250" s="13" t="s">
        <v>1259</v>
      </c>
      <c r="H250" s="13" t="s">
        <v>45</v>
      </c>
      <c r="I250" s="12">
        <f>VLOOKUP(H250,สรุปที่เข้าร่วม!B:D,3,0)</f>
        <v>5</v>
      </c>
      <c r="J250" s="13" t="s">
        <v>21</v>
      </c>
      <c r="K250" s="15">
        <f>VLOOKUP(G250,ชีต2!A:B,2,0)</f>
        <v>41</v>
      </c>
    </row>
    <row r="251" spans="1:12" ht="24" x14ac:dyDescent="0.55000000000000004">
      <c r="A251" s="14">
        <v>44827.538523668976</v>
      </c>
      <c r="B251" s="10">
        <v>247</v>
      </c>
      <c r="C251" s="13" t="s">
        <v>1296</v>
      </c>
      <c r="D251" s="15"/>
      <c r="E251" s="16" t="s">
        <v>1297</v>
      </c>
      <c r="F251" s="13" t="s">
        <v>37</v>
      </c>
      <c r="G251" s="13" t="s">
        <v>206</v>
      </c>
      <c r="H251" s="13" t="s">
        <v>45</v>
      </c>
      <c r="I251" s="12">
        <f>VLOOKUP(H251,สรุปที่เข้าร่วม!B:D,3,0)</f>
        <v>5</v>
      </c>
      <c r="J251" s="13" t="s">
        <v>21</v>
      </c>
      <c r="K251" s="15">
        <f>VLOOKUP(G251,ชีต2!A:B,2,0)</f>
        <v>42</v>
      </c>
    </row>
    <row r="252" spans="1:12" ht="24" x14ac:dyDescent="0.55000000000000004">
      <c r="A252" s="14">
        <v>44827.555350196759</v>
      </c>
      <c r="B252" s="10">
        <v>248</v>
      </c>
      <c r="C252" s="13" t="s">
        <v>1341</v>
      </c>
      <c r="D252" s="13" t="s">
        <v>35</v>
      </c>
      <c r="E252" s="13" t="s">
        <v>1342</v>
      </c>
      <c r="F252" s="13" t="s">
        <v>37</v>
      </c>
      <c r="G252" s="13" t="s">
        <v>206</v>
      </c>
      <c r="H252" s="13" t="s">
        <v>45</v>
      </c>
      <c r="I252" s="12">
        <f>VLOOKUP(H252,สรุปที่เข้าร่วม!B:D,3,0)</f>
        <v>5</v>
      </c>
      <c r="J252" s="13" t="s">
        <v>21</v>
      </c>
      <c r="K252" s="15">
        <f>VLOOKUP(G252,ชีต2!A:B,2,0)</f>
        <v>42</v>
      </c>
    </row>
    <row r="253" spans="1:12" ht="24" x14ac:dyDescent="0.55000000000000004">
      <c r="A253" s="14">
        <v>44827.556056886577</v>
      </c>
      <c r="B253" s="10">
        <v>249</v>
      </c>
      <c r="C253" s="13" t="s">
        <v>1343</v>
      </c>
      <c r="D253" s="15"/>
      <c r="E253" s="16" t="s">
        <v>1344</v>
      </c>
      <c r="F253" s="13" t="s">
        <v>37</v>
      </c>
      <c r="G253" s="13" t="s">
        <v>206</v>
      </c>
      <c r="H253" s="13" t="s">
        <v>45</v>
      </c>
      <c r="I253" s="12">
        <f>VLOOKUP(H253,สรุปที่เข้าร่วม!B:D,3,0)</f>
        <v>5</v>
      </c>
      <c r="J253" s="13" t="s">
        <v>21</v>
      </c>
      <c r="K253" s="15">
        <f>VLOOKUP(G253,ชีต2!A:B,2,0)</f>
        <v>42</v>
      </c>
    </row>
    <row r="254" spans="1:12" s="197" customFormat="1" ht="24" x14ac:dyDescent="0.55000000000000004">
      <c r="A254" s="193">
        <v>44827.575799976854</v>
      </c>
      <c r="B254" s="194">
        <v>250</v>
      </c>
      <c r="C254" s="59" t="s">
        <v>1398</v>
      </c>
      <c r="D254" s="195"/>
      <c r="E254" s="196" t="s">
        <v>1399</v>
      </c>
      <c r="F254" s="59" t="s">
        <v>37</v>
      </c>
      <c r="G254" s="59" t="s">
        <v>206</v>
      </c>
      <c r="H254" s="59" t="s">
        <v>45</v>
      </c>
      <c r="I254" s="58">
        <f>VLOOKUP(H254,สรุปที่เข้าร่วม!B:D,3,0)</f>
        <v>5</v>
      </c>
      <c r="J254" s="59" t="s">
        <v>21</v>
      </c>
      <c r="K254" s="195">
        <f>VLOOKUP(G254,ชีต2!A:B,2,0)</f>
        <v>42</v>
      </c>
    </row>
    <row r="255" spans="1:12" ht="24" x14ac:dyDescent="0.55000000000000004">
      <c r="A255" s="14">
        <v>44827.60398994213</v>
      </c>
      <c r="B255" s="10">
        <v>251</v>
      </c>
      <c r="C255" s="13" t="s">
        <v>1431</v>
      </c>
      <c r="D255" s="13" t="s">
        <v>35</v>
      </c>
      <c r="E255" s="16" t="s">
        <v>1432</v>
      </c>
      <c r="F255" s="13" t="s">
        <v>37</v>
      </c>
      <c r="G255" s="13" t="s">
        <v>206</v>
      </c>
      <c r="H255" s="13" t="s">
        <v>45</v>
      </c>
      <c r="I255" s="12">
        <f>VLOOKUP(H255,สรุปที่เข้าร่วม!B:D,3,0)</f>
        <v>5</v>
      </c>
      <c r="J255" s="13" t="s">
        <v>16</v>
      </c>
      <c r="K255" s="15">
        <f>VLOOKUP(G255,ชีต2!A:B,2,0)</f>
        <v>42</v>
      </c>
      <c r="L255" s="110" t="str">
        <f>VLOOKUP(K255,school!E:F,2,0)</f>
        <v>ศึกษานารี</v>
      </c>
    </row>
    <row r="256" spans="1:12" s="197" customFormat="1" ht="24" x14ac:dyDescent="0.55000000000000004">
      <c r="A256" s="193">
        <v>44827.616262291667</v>
      </c>
      <c r="B256" s="194">
        <v>252</v>
      </c>
      <c r="C256" s="59" t="s">
        <v>1446</v>
      </c>
      <c r="D256" s="195"/>
      <c r="E256" s="196" t="s">
        <v>1399</v>
      </c>
      <c r="F256" s="59" t="s">
        <v>37</v>
      </c>
      <c r="G256" s="59" t="s">
        <v>206</v>
      </c>
      <c r="H256" s="59" t="s">
        <v>45</v>
      </c>
      <c r="I256" s="58">
        <f>VLOOKUP(H256,สรุปที่เข้าร่วม!B:D,3,0)</f>
        <v>5</v>
      </c>
      <c r="J256" s="59" t="s">
        <v>16</v>
      </c>
      <c r="K256" s="195">
        <f>VLOOKUP(G256,ชีต2!A:B,2,0)</f>
        <v>42</v>
      </c>
      <c r="L256" s="197" t="str">
        <f>VLOOKUP(K256,school!E:F,2,0)</f>
        <v>ศึกษานารี</v>
      </c>
    </row>
    <row r="257" spans="1:12" ht="24" x14ac:dyDescent="0.55000000000000004">
      <c r="A257" s="14">
        <v>44827.563768611115</v>
      </c>
      <c r="B257" s="10">
        <v>253</v>
      </c>
      <c r="C257" s="13" t="s">
        <v>1374</v>
      </c>
      <c r="D257" s="15"/>
      <c r="E257" s="16" t="s">
        <v>1375</v>
      </c>
      <c r="F257" s="13" t="s">
        <v>37</v>
      </c>
      <c r="G257" s="13" t="s">
        <v>1364</v>
      </c>
      <c r="H257" s="13" t="s">
        <v>45</v>
      </c>
      <c r="I257" s="12">
        <f>VLOOKUP(H257,สรุปที่เข้าร่วม!B:D,3,0)</f>
        <v>5</v>
      </c>
      <c r="J257" s="13" t="s">
        <v>21</v>
      </c>
      <c r="K257" s="15">
        <f>VLOOKUP(G257,ชีต2!A:B,2,0)</f>
        <v>43</v>
      </c>
    </row>
    <row r="258" spans="1:12" ht="24" x14ac:dyDescent="0.55000000000000004">
      <c r="A258" s="14">
        <v>44827.517057453704</v>
      </c>
      <c r="B258" s="10">
        <v>254</v>
      </c>
      <c r="C258" s="13" t="s">
        <v>1236</v>
      </c>
      <c r="D258" s="15"/>
      <c r="E258" s="16" t="s">
        <v>1237</v>
      </c>
      <c r="F258" s="13" t="s">
        <v>37</v>
      </c>
      <c r="G258" s="13" t="s">
        <v>755</v>
      </c>
      <c r="H258" s="13" t="s">
        <v>45</v>
      </c>
      <c r="I258" s="12">
        <f>VLOOKUP(H258,สรุปที่เข้าร่วม!B:D,3,0)</f>
        <v>5</v>
      </c>
      <c r="J258" s="13" t="s">
        <v>21</v>
      </c>
      <c r="K258" s="15">
        <f>VLOOKUP(G258,ชีต2!A:B,2,0)</f>
        <v>45</v>
      </c>
    </row>
    <row r="259" spans="1:12" ht="24" x14ac:dyDescent="0.55000000000000004">
      <c r="A259" s="14">
        <v>44827.520901539348</v>
      </c>
      <c r="B259" s="10">
        <v>255</v>
      </c>
      <c r="C259" s="13" t="s">
        <v>1248</v>
      </c>
      <c r="D259" s="15"/>
      <c r="E259" s="16" t="s">
        <v>1249</v>
      </c>
      <c r="F259" s="13" t="s">
        <v>37</v>
      </c>
      <c r="G259" s="13" t="s">
        <v>755</v>
      </c>
      <c r="H259" s="13" t="s">
        <v>45</v>
      </c>
      <c r="I259" s="12">
        <f>VLOOKUP(H259,สรุปที่เข้าร่วม!B:D,3,0)</f>
        <v>5</v>
      </c>
      <c r="J259" s="13" t="s">
        <v>21</v>
      </c>
      <c r="K259" s="15">
        <f>VLOOKUP(G259,ชีต2!A:B,2,0)</f>
        <v>45</v>
      </c>
    </row>
    <row r="260" spans="1:12" ht="24" x14ac:dyDescent="0.55000000000000004">
      <c r="A260" s="14">
        <v>44827.534398263888</v>
      </c>
      <c r="B260" s="10">
        <v>256</v>
      </c>
      <c r="C260" s="13" t="s">
        <v>1288</v>
      </c>
      <c r="D260" s="15"/>
      <c r="E260" s="16" t="s">
        <v>1289</v>
      </c>
      <c r="F260" s="13" t="s">
        <v>37</v>
      </c>
      <c r="G260" s="13" t="s">
        <v>755</v>
      </c>
      <c r="H260" s="13" t="s">
        <v>45</v>
      </c>
      <c r="I260" s="12">
        <f>VLOOKUP(H260,สรุปที่เข้าร่วม!B:D,3,0)</f>
        <v>5</v>
      </c>
      <c r="J260" s="13" t="s">
        <v>21</v>
      </c>
      <c r="K260" s="15">
        <f>VLOOKUP(G260,ชีต2!A:B,2,0)</f>
        <v>45</v>
      </c>
    </row>
    <row r="261" spans="1:12" ht="24" x14ac:dyDescent="0.55000000000000004">
      <c r="A261" s="14">
        <v>44827.546235312504</v>
      </c>
      <c r="B261" s="10">
        <v>257</v>
      </c>
      <c r="C261" s="13" t="s">
        <v>1310</v>
      </c>
      <c r="D261" s="15"/>
      <c r="E261" s="16" t="s">
        <v>1311</v>
      </c>
      <c r="F261" s="13" t="s">
        <v>37</v>
      </c>
      <c r="G261" s="13" t="s">
        <v>755</v>
      </c>
      <c r="H261" s="13" t="s">
        <v>45</v>
      </c>
      <c r="I261" s="12">
        <f>VLOOKUP(H261,สรุปที่เข้าร่วม!B:D,3,0)</f>
        <v>5</v>
      </c>
      <c r="J261" s="13" t="s">
        <v>21</v>
      </c>
      <c r="K261" s="15">
        <f>VLOOKUP(G261,ชีต2!A:B,2,0)</f>
        <v>45</v>
      </c>
    </row>
    <row r="262" spans="1:12" ht="24" x14ac:dyDescent="0.55000000000000004">
      <c r="A262" s="14">
        <v>44827.558353958331</v>
      </c>
      <c r="B262" s="10">
        <v>258</v>
      </c>
      <c r="C262" s="13" t="s">
        <v>1354</v>
      </c>
      <c r="D262" s="15"/>
      <c r="E262" s="16" t="s">
        <v>1355</v>
      </c>
      <c r="F262" s="13" t="s">
        <v>37</v>
      </c>
      <c r="G262" s="13" t="s">
        <v>517</v>
      </c>
      <c r="H262" s="13" t="s">
        <v>45</v>
      </c>
      <c r="I262" s="12">
        <f>VLOOKUP(H262,สรุปที่เข้าร่วม!B:D,3,0)</f>
        <v>5</v>
      </c>
      <c r="J262" s="13" t="s">
        <v>21</v>
      </c>
      <c r="K262" s="15">
        <f>VLOOKUP(G262,ชีต2!A:B,2,0)</f>
        <v>46</v>
      </c>
    </row>
    <row r="263" spans="1:12" ht="24" x14ac:dyDescent="0.55000000000000004">
      <c r="A263" s="14">
        <v>44827.566520868058</v>
      </c>
      <c r="B263" s="10">
        <v>259</v>
      </c>
      <c r="C263" s="13" t="s">
        <v>1382</v>
      </c>
      <c r="D263" s="15"/>
      <c r="E263" s="16" t="s">
        <v>1383</v>
      </c>
      <c r="F263" s="13" t="s">
        <v>37</v>
      </c>
      <c r="G263" s="13" t="s">
        <v>517</v>
      </c>
      <c r="H263" s="13" t="s">
        <v>45</v>
      </c>
      <c r="I263" s="12">
        <f>VLOOKUP(H263,สรุปที่เข้าร่วม!B:D,3,0)</f>
        <v>5</v>
      </c>
      <c r="J263" s="13" t="s">
        <v>21</v>
      </c>
      <c r="K263" s="15">
        <f>VLOOKUP(G263,ชีต2!A:B,2,0)</f>
        <v>46</v>
      </c>
    </row>
    <row r="264" spans="1:12" ht="24" x14ac:dyDescent="0.55000000000000004">
      <c r="A264" s="14">
        <v>44826.404869131948</v>
      </c>
      <c r="B264" s="10">
        <v>260</v>
      </c>
      <c r="C264" s="13" t="s">
        <v>678</v>
      </c>
      <c r="D264" s="15"/>
      <c r="E264" s="16" t="s">
        <v>679</v>
      </c>
      <c r="F264" s="13" t="s">
        <v>24</v>
      </c>
      <c r="G264" s="13" t="s">
        <v>148</v>
      </c>
      <c r="H264" s="13" t="s">
        <v>45</v>
      </c>
      <c r="I264" s="12">
        <f>VLOOKUP(H264,สรุปที่เข้าร่วม!B:D,3,0)</f>
        <v>5</v>
      </c>
      <c r="J264" s="13" t="s">
        <v>21</v>
      </c>
      <c r="K264" s="15">
        <f>VLOOKUP(G264,ชีต2!A:B,2,0)</f>
        <v>47</v>
      </c>
    </row>
    <row r="265" spans="1:12" ht="24" x14ac:dyDescent="0.55000000000000004">
      <c r="A265" s="14">
        <v>44827.351237118055</v>
      </c>
      <c r="B265" s="10">
        <v>261</v>
      </c>
      <c r="C265" s="13" t="s">
        <v>1091</v>
      </c>
      <c r="D265" s="15"/>
      <c r="E265" s="16" t="s">
        <v>1092</v>
      </c>
      <c r="F265" s="13" t="s">
        <v>37</v>
      </c>
      <c r="G265" s="13" t="s">
        <v>148</v>
      </c>
      <c r="H265" s="13" t="s">
        <v>45</v>
      </c>
      <c r="I265" s="12">
        <f>VLOOKUP(H265,สรุปที่เข้าร่วม!B:D,3,0)</f>
        <v>5</v>
      </c>
      <c r="J265" s="13" t="s">
        <v>21</v>
      </c>
      <c r="K265" s="15">
        <f>VLOOKUP(G265,ชีต2!A:B,2,0)</f>
        <v>47</v>
      </c>
    </row>
    <row r="266" spans="1:12" ht="24" x14ac:dyDescent="0.55000000000000004">
      <c r="A266" s="14">
        <v>44827.354174004635</v>
      </c>
      <c r="B266" s="10">
        <v>262</v>
      </c>
      <c r="C266" s="13" t="s">
        <v>1095</v>
      </c>
      <c r="D266" s="15"/>
      <c r="E266" s="13" t="s">
        <v>1096</v>
      </c>
      <c r="F266" s="13" t="s">
        <v>37</v>
      </c>
      <c r="G266" s="13" t="s">
        <v>148</v>
      </c>
      <c r="H266" s="13" t="s">
        <v>45</v>
      </c>
      <c r="I266" s="12">
        <f>VLOOKUP(H266,สรุปที่เข้าร่วม!B:D,3,0)</f>
        <v>5</v>
      </c>
      <c r="J266" s="13" t="s">
        <v>21</v>
      </c>
      <c r="K266" s="15">
        <f>VLOOKUP(G266,ชีต2!A:B,2,0)</f>
        <v>47</v>
      </c>
    </row>
    <row r="267" spans="1:12" ht="24" x14ac:dyDescent="0.55000000000000004">
      <c r="A267" s="14">
        <v>44827.354572430559</v>
      </c>
      <c r="B267" s="10">
        <v>263</v>
      </c>
      <c r="C267" s="13" t="s">
        <v>1097</v>
      </c>
      <c r="D267" s="15"/>
      <c r="E267" s="16" t="s">
        <v>1098</v>
      </c>
      <c r="F267" s="13" t="s">
        <v>37</v>
      </c>
      <c r="G267" s="13" t="s">
        <v>148</v>
      </c>
      <c r="H267" s="13" t="s">
        <v>45</v>
      </c>
      <c r="I267" s="12">
        <f>VLOOKUP(H267,สรุปที่เข้าร่วม!B:D,3,0)</f>
        <v>5</v>
      </c>
      <c r="J267" s="13" t="s">
        <v>21</v>
      </c>
      <c r="K267" s="15">
        <f>VLOOKUP(G267,ชีต2!A:B,2,0)</f>
        <v>47</v>
      </c>
    </row>
    <row r="268" spans="1:12" ht="24" x14ac:dyDescent="0.55000000000000004">
      <c r="A268" s="14">
        <v>44827.360060312501</v>
      </c>
      <c r="B268" s="10">
        <v>264</v>
      </c>
      <c r="C268" s="13" t="s">
        <v>1106</v>
      </c>
      <c r="D268" s="15"/>
      <c r="E268" s="16" t="s">
        <v>1107</v>
      </c>
      <c r="F268" s="13" t="s">
        <v>37</v>
      </c>
      <c r="G268" s="13" t="s">
        <v>148</v>
      </c>
      <c r="H268" s="13" t="s">
        <v>45</v>
      </c>
      <c r="I268" s="12">
        <f>VLOOKUP(H268,สรุปที่เข้าร่วม!B:D,3,0)</f>
        <v>5</v>
      </c>
      <c r="J268" s="13" t="s">
        <v>21</v>
      </c>
      <c r="K268" s="15">
        <f>VLOOKUP(G268,ชีต2!A:B,2,0)</f>
        <v>47</v>
      </c>
    </row>
    <row r="269" spans="1:12" ht="24" x14ac:dyDescent="0.55000000000000004">
      <c r="A269" s="14">
        <v>44828.085627199078</v>
      </c>
      <c r="B269" s="10">
        <v>265</v>
      </c>
      <c r="C269" s="13" t="s">
        <v>1511</v>
      </c>
      <c r="D269" s="15"/>
      <c r="E269" s="16" t="s">
        <v>1512</v>
      </c>
      <c r="F269" s="13" t="s">
        <v>37</v>
      </c>
      <c r="G269" s="13" t="s">
        <v>148</v>
      </c>
      <c r="H269" s="13" t="s">
        <v>45</v>
      </c>
      <c r="I269" s="12">
        <f>VLOOKUP(H269,สรุปที่เข้าร่วม!B:D,3,0)</f>
        <v>5</v>
      </c>
      <c r="J269" s="13" t="s">
        <v>16</v>
      </c>
      <c r="K269" s="15">
        <f>VLOOKUP(G269,ชีต2!A:B,2,0)</f>
        <v>47</v>
      </c>
      <c r="L269" s="110" t="str">
        <f>VLOOKUP(K269,school!E:F,2,0)</f>
        <v>บางปะกอกวิทยาคม</v>
      </c>
    </row>
    <row r="270" spans="1:12" ht="24" x14ac:dyDescent="0.55000000000000004">
      <c r="A270" s="14">
        <v>44826.62204243055</v>
      </c>
      <c r="B270" s="10">
        <v>266</v>
      </c>
      <c r="C270" s="13" t="s">
        <v>816</v>
      </c>
      <c r="D270" s="15"/>
      <c r="E270" s="13" t="s">
        <v>817</v>
      </c>
      <c r="F270" s="13" t="s">
        <v>37</v>
      </c>
      <c r="G270" s="13" t="s">
        <v>19</v>
      </c>
      <c r="H270" s="13" t="s">
        <v>45</v>
      </c>
      <c r="I270" s="12">
        <f>VLOOKUP(H270,สรุปที่เข้าร่วม!B:D,3,0)</f>
        <v>5</v>
      </c>
      <c r="J270" s="13" t="s">
        <v>21</v>
      </c>
      <c r="K270" s="15">
        <f>VLOOKUP(G270,ชีต2!A:B,2,0)</f>
        <v>50</v>
      </c>
    </row>
    <row r="271" spans="1:12" ht="24" x14ac:dyDescent="0.55000000000000004">
      <c r="A271" s="14">
        <v>44823.845620324078</v>
      </c>
      <c r="B271" s="10">
        <v>267</v>
      </c>
      <c r="C271" s="13" t="s">
        <v>42</v>
      </c>
      <c r="D271" s="15"/>
      <c r="E271" s="16" t="s">
        <v>43</v>
      </c>
      <c r="F271" s="13" t="s">
        <v>37</v>
      </c>
      <c r="G271" s="13" t="s">
        <v>44</v>
      </c>
      <c r="H271" s="13" t="s">
        <v>45</v>
      </c>
      <c r="I271" s="12">
        <f>VLOOKUP(H271,สรุปที่เข้าร่วม!B:D,3,0)</f>
        <v>5</v>
      </c>
      <c r="J271" s="13" t="s">
        <v>21</v>
      </c>
      <c r="K271" s="15">
        <f>VLOOKUP(G271,ชีต2!A:B,2,0)</f>
        <v>51</v>
      </c>
    </row>
    <row r="272" spans="1:12" ht="24" x14ac:dyDescent="0.55000000000000004">
      <c r="A272" s="14">
        <v>44826.760984652778</v>
      </c>
      <c r="B272" s="10">
        <v>268</v>
      </c>
      <c r="C272" s="13" t="s">
        <v>981</v>
      </c>
      <c r="D272" s="15"/>
      <c r="E272" s="16" t="s">
        <v>982</v>
      </c>
      <c r="F272" s="13" t="s">
        <v>37</v>
      </c>
      <c r="G272" s="13" t="s">
        <v>44</v>
      </c>
      <c r="H272" s="13" t="s">
        <v>45</v>
      </c>
      <c r="I272" s="12">
        <f>VLOOKUP(H272,สรุปที่เข้าร่วม!B:D,3,0)</f>
        <v>5</v>
      </c>
      <c r="J272" s="13" t="s">
        <v>21</v>
      </c>
      <c r="K272" s="15">
        <f>VLOOKUP(G272,ชีต2!A:B,2,0)</f>
        <v>51</v>
      </c>
    </row>
    <row r="273" spans="1:12" ht="24" x14ac:dyDescent="0.55000000000000004">
      <c r="A273" s="14">
        <v>44827.623287523151</v>
      </c>
      <c r="B273" s="10">
        <v>269</v>
      </c>
      <c r="C273" s="13" t="s">
        <v>1451</v>
      </c>
      <c r="D273" s="15"/>
      <c r="E273" s="16" t="s">
        <v>1452</v>
      </c>
      <c r="F273" s="13" t="s">
        <v>37</v>
      </c>
      <c r="G273" s="13" t="s">
        <v>44</v>
      </c>
      <c r="H273" s="13" t="s">
        <v>45</v>
      </c>
      <c r="I273" s="12">
        <f>VLOOKUP(H273,สรุปที่เข้าร่วม!B:D,3,0)</f>
        <v>5</v>
      </c>
      <c r="J273" s="13" t="s">
        <v>21</v>
      </c>
      <c r="K273" s="15">
        <f>VLOOKUP(G273,ชีต2!A:B,2,0)</f>
        <v>51</v>
      </c>
    </row>
    <row r="274" spans="1:12" ht="24" x14ac:dyDescent="0.55000000000000004">
      <c r="A274" s="14">
        <v>44826.584862986114</v>
      </c>
      <c r="B274" s="10">
        <v>270</v>
      </c>
      <c r="C274" s="13" t="s">
        <v>770</v>
      </c>
      <c r="D274" s="15"/>
      <c r="E274" s="16" t="s">
        <v>771</v>
      </c>
      <c r="F274" s="13" t="s">
        <v>37</v>
      </c>
      <c r="G274" s="13" t="s">
        <v>32</v>
      </c>
      <c r="H274" s="13" t="s">
        <v>45</v>
      </c>
      <c r="I274" s="12">
        <f>VLOOKUP(H274,สรุปที่เข้าร่วม!B:D,3,0)</f>
        <v>5</v>
      </c>
      <c r="J274" s="13" t="s">
        <v>21</v>
      </c>
      <c r="K274" s="15">
        <f>VLOOKUP(G274,ชีต2!A:B,2,0)</f>
        <v>52</v>
      </c>
    </row>
    <row r="275" spans="1:12" ht="24" x14ac:dyDescent="0.55000000000000004">
      <c r="A275" s="14">
        <v>44826.59230369213</v>
      </c>
      <c r="B275" s="10">
        <v>271</v>
      </c>
      <c r="C275" s="13" t="s">
        <v>782</v>
      </c>
      <c r="D275" s="13" t="s">
        <v>35</v>
      </c>
      <c r="E275" s="16" t="s">
        <v>783</v>
      </c>
      <c r="F275" s="13" t="s">
        <v>37</v>
      </c>
      <c r="G275" s="13" t="s">
        <v>32</v>
      </c>
      <c r="H275" s="13" t="s">
        <v>45</v>
      </c>
      <c r="I275" s="12">
        <f>VLOOKUP(H275,สรุปที่เข้าร่วม!B:D,3,0)</f>
        <v>5</v>
      </c>
      <c r="J275" s="13" t="s">
        <v>21</v>
      </c>
      <c r="K275" s="15">
        <f>VLOOKUP(G275,ชีต2!A:B,2,0)</f>
        <v>52</v>
      </c>
    </row>
    <row r="276" spans="1:12" ht="24" x14ac:dyDescent="0.55000000000000004">
      <c r="A276" s="14">
        <v>44826.613091064813</v>
      </c>
      <c r="B276" s="10">
        <v>272</v>
      </c>
      <c r="C276" s="13" t="s">
        <v>806</v>
      </c>
      <c r="D276" s="15"/>
      <c r="E276" s="16" t="s">
        <v>807</v>
      </c>
      <c r="F276" s="13" t="s">
        <v>37</v>
      </c>
      <c r="G276" s="13" t="s">
        <v>32</v>
      </c>
      <c r="H276" s="13" t="s">
        <v>45</v>
      </c>
      <c r="I276" s="12">
        <f>VLOOKUP(H276,สรุปที่เข้าร่วม!B:D,3,0)</f>
        <v>5</v>
      </c>
      <c r="J276" s="13" t="s">
        <v>16</v>
      </c>
      <c r="K276" s="15">
        <f>VLOOKUP(G276,ชีต2!A:B,2,0)</f>
        <v>52</v>
      </c>
      <c r="L276" s="110" t="str">
        <f>VLOOKUP(K276,school!E:F,2,0)</f>
        <v>รัตนโกสินทร์สมโภชบางขุนเทียน</v>
      </c>
    </row>
    <row r="277" spans="1:12" ht="24" x14ac:dyDescent="0.55000000000000004">
      <c r="A277" s="14">
        <v>44826.646799247683</v>
      </c>
      <c r="B277" s="10">
        <v>273</v>
      </c>
      <c r="C277" s="13" t="s">
        <v>847</v>
      </c>
      <c r="D277" s="13" t="s">
        <v>35</v>
      </c>
      <c r="E277" s="16" t="s">
        <v>848</v>
      </c>
      <c r="F277" s="13" t="s">
        <v>37</v>
      </c>
      <c r="G277" s="13" t="s">
        <v>32</v>
      </c>
      <c r="H277" s="13" t="s">
        <v>45</v>
      </c>
      <c r="I277" s="12">
        <f>VLOOKUP(H277,สรุปที่เข้าร่วม!B:D,3,0)</f>
        <v>5</v>
      </c>
      <c r="J277" s="13" t="s">
        <v>21</v>
      </c>
      <c r="K277" s="15">
        <f>VLOOKUP(G277,ชีต2!A:B,2,0)</f>
        <v>52</v>
      </c>
    </row>
    <row r="278" spans="1:12" ht="24" x14ac:dyDescent="0.55000000000000004">
      <c r="A278" s="14">
        <v>44826.32979103009</v>
      </c>
      <c r="B278" s="10">
        <v>274</v>
      </c>
      <c r="C278" s="13" t="s">
        <v>613</v>
      </c>
      <c r="D278" s="13" t="s">
        <v>35</v>
      </c>
      <c r="E278" s="16" t="s">
        <v>614</v>
      </c>
      <c r="F278" s="13" t="s">
        <v>37</v>
      </c>
      <c r="G278" s="13" t="s">
        <v>478</v>
      </c>
      <c r="H278" s="13" t="s">
        <v>45</v>
      </c>
      <c r="I278" s="12">
        <f>VLOOKUP(H278,สรุปที่เข้าร่วม!B:D,3,0)</f>
        <v>5</v>
      </c>
      <c r="J278" s="13" t="s">
        <v>21</v>
      </c>
      <c r="K278" s="15">
        <f>VLOOKUP(G278,ชีต2!A:B,2,0)</f>
        <v>53</v>
      </c>
    </row>
    <row r="279" spans="1:12" ht="24" x14ac:dyDescent="0.55000000000000004">
      <c r="A279" s="14">
        <v>44826.407576203703</v>
      </c>
      <c r="B279" s="10">
        <v>275</v>
      </c>
      <c r="C279" s="13" t="s">
        <v>680</v>
      </c>
      <c r="D279" s="13" t="s">
        <v>35</v>
      </c>
      <c r="E279" s="16" t="s">
        <v>681</v>
      </c>
      <c r="F279" s="13" t="s">
        <v>37</v>
      </c>
      <c r="G279" s="13" t="s">
        <v>478</v>
      </c>
      <c r="H279" s="13" t="s">
        <v>45</v>
      </c>
      <c r="I279" s="12">
        <f>VLOOKUP(H279,สรุปที่เข้าร่วม!B:D,3,0)</f>
        <v>5</v>
      </c>
      <c r="J279" s="13" t="s">
        <v>21</v>
      </c>
      <c r="K279" s="15">
        <f>VLOOKUP(G279,ชีต2!A:B,2,0)</f>
        <v>53</v>
      </c>
    </row>
    <row r="280" spans="1:12" ht="24" x14ac:dyDescent="0.55000000000000004">
      <c r="A280" s="14">
        <v>44826.417496435184</v>
      </c>
      <c r="B280" s="10">
        <v>276</v>
      </c>
      <c r="C280" s="13" t="s">
        <v>696</v>
      </c>
      <c r="D280" s="13" t="s">
        <v>35</v>
      </c>
      <c r="E280" s="16" t="s">
        <v>614</v>
      </c>
      <c r="F280" s="13" t="s">
        <v>37</v>
      </c>
      <c r="G280" s="13" t="s">
        <v>478</v>
      </c>
      <c r="H280" s="13" t="s">
        <v>45</v>
      </c>
      <c r="I280" s="12">
        <f>VLOOKUP(H280,สรุปที่เข้าร่วม!B:D,3,0)</f>
        <v>5</v>
      </c>
      <c r="J280" s="13" t="s">
        <v>21</v>
      </c>
      <c r="K280" s="15">
        <f>VLOOKUP(G280,ชีต2!A:B,2,0)</f>
        <v>53</v>
      </c>
    </row>
    <row r="281" spans="1:12" ht="24" x14ac:dyDescent="0.55000000000000004">
      <c r="A281" s="14">
        <v>44826.746318541671</v>
      </c>
      <c r="B281" s="10">
        <v>277</v>
      </c>
      <c r="C281" s="13" t="s">
        <v>928</v>
      </c>
      <c r="D281" s="15"/>
      <c r="E281" s="16" t="s">
        <v>929</v>
      </c>
      <c r="F281" s="13" t="s">
        <v>37</v>
      </c>
      <c r="G281" s="13" t="s">
        <v>638</v>
      </c>
      <c r="H281" s="13" t="s">
        <v>45</v>
      </c>
      <c r="I281" s="12">
        <f>VLOOKUP(H281,สรุปที่เข้าร่วม!B:D,3,0)</f>
        <v>5</v>
      </c>
      <c r="J281" s="13" t="s">
        <v>21</v>
      </c>
      <c r="K281" s="15">
        <f>VLOOKUP(G281,ชีต2!A:B,2,0)</f>
        <v>55</v>
      </c>
    </row>
    <row r="282" spans="1:12" ht="24" x14ac:dyDescent="0.55000000000000004">
      <c r="A282" s="14">
        <v>44826.747849675929</v>
      </c>
      <c r="B282" s="10">
        <v>278</v>
      </c>
      <c r="C282" s="13" t="s">
        <v>934</v>
      </c>
      <c r="D282" s="15"/>
      <c r="E282" s="16" t="s">
        <v>935</v>
      </c>
      <c r="F282" s="13" t="s">
        <v>37</v>
      </c>
      <c r="G282" s="13" t="s">
        <v>638</v>
      </c>
      <c r="H282" s="13" t="s">
        <v>45</v>
      </c>
      <c r="I282" s="12">
        <f>VLOOKUP(H282,สรุปที่เข้าร่วม!B:D,3,0)</f>
        <v>5</v>
      </c>
      <c r="J282" s="13" t="s">
        <v>21</v>
      </c>
      <c r="K282" s="15">
        <f>VLOOKUP(G282,ชีต2!A:B,2,0)</f>
        <v>55</v>
      </c>
    </row>
    <row r="283" spans="1:12" ht="24" x14ac:dyDescent="0.55000000000000004">
      <c r="A283" s="14">
        <v>44826.750085243053</v>
      </c>
      <c r="B283" s="10">
        <v>279</v>
      </c>
      <c r="C283" s="13" t="s">
        <v>942</v>
      </c>
      <c r="D283" s="15"/>
      <c r="E283" s="16" t="s">
        <v>943</v>
      </c>
      <c r="F283" s="13" t="s">
        <v>37</v>
      </c>
      <c r="G283" s="13" t="s">
        <v>638</v>
      </c>
      <c r="H283" s="13" t="s">
        <v>45</v>
      </c>
      <c r="I283" s="12">
        <f>VLOOKUP(H283,สรุปที่เข้าร่วม!B:D,3,0)</f>
        <v>5</v>
      </c>
      <c r="J283" s="13" t="s">
        <v>21</v>
      </c>
      <c r="K283" s="15">
        <f>VLOOKUP(G283,ชีต2!A:B,2,0)</f>
        <v>55</v>
      </c>
    </row>
    <row r="284" spans="1:12" ht="24" x14ac:dyDescent="0.55000000000000004">
      <c r="A284" s="14">
        <v>44826.754776863425</v>
      </c>
      <c r="B284" s="10">
        <v>280</v>
      </c>
      <c r="C284" s="13" t="s">
        <v>960</v>
      </c>
      <c r="D284" s="15"/>
      <c r="E284" s="16" t="s">
        <v>961</v>
      </c>
      <c r="F284" s="13" t="s">
        <v>37</v>
      </c>
      <c r="G284" s="13" t="s">
        <v>638</v>
      </c>
      <c r="H284" s="13" t="s">
        <v>45</v>
      </c>
      <c r="I284" s="12">
        <f>VLOOKUP(H284,สรุปที่เข้าร่วม!B:D,3,0)</f>
        <v>5</v>
      </c>
      <c r="J284" s="13" t="s">
        <v>21</v>
      </c>
      <c r="K284" s="15">
        <f>VLOOKUP(G284,ชีต2!A:B,2,0)</f>
        <v>55</v>
      </c>
    </row>
    <row r="285" spans="1:12" ht="24" x14ac:dyDescent="0.55000000000000004">
      <c r="A285" s="14">
        <v>44826.757835034718</v>
      </c>
      <c r="B285" s="10">
        <v>281</v>
      </c>
      <c r="C285" s="13" t="s">
        <v>975</v>
      </c>
      <c r="D285" s="15"/>
      <c r="E285" s="16" t="s">
        <v>976</v>
      </c>
      <c r="F285" s="13" t="s">
        <v>37</v>
      </c>
      <c r="G285" s="13" t="s">
        <v>638</v>
      </c>
      <c r="H285" s="13" t="s">
        <v>45</v>
      </c>
      <c r="I285" s="12">
        <f>VLOOKUP(H285,สรุปที่เข้าร่วม!B:D,3,0)</f>
        <v>5</v>
      </c>
      <c r="J285" s="13" t="s">
        <v>21</v>
      </c>
      <c r="K285" s="15">
        <f>VLOOKUP(G285,ชีต2!A:B,2,0)</f>
        <v>55</v>
      </c>
    </row>
    <row r="286" spans="1:12" ht="24" x14ac:dyDescent="0.55000000000000004">
      <c r="A286" s="14">
        <v>44826.917377627316</v>
      </c>
      <c r="B286" s="10">
        <v>282</v>
      </c>
      <c r="C286" s="13" t="s">
        <v>288</v>
      </c>
      <c r="D286" s="15"/>
      <c r="E286" s="16" t="s">
        <v>289</v>
      </c>
      <c r="F286" s="13" t="s">
        <v>37</v>
      </c>
      <c r="G286" s="13" t="s">
        <v>25</v>
      </c>
      <c r="H286" s="13" t="s">
        <v>45</v>
      </c>
      <c r="I286" s="12">
        <f>VLOOKUP(H286,สรุปที่เข้าร่วม!B:D,3,0)</f>
        <v>5</v>
      </c>
      <c r="J286" s="13" t="s">
        <v>21</v>
      </c>
      <c r="K286" s="15">
        <f>VLOOKUP(G286,ชีต2!A:B,2,0)</f>
        <v>56</v>
      </c>
    </row>
    <row r="287" spans="1:12" ht="24" x14ac:dyDescent="0.55000000000000004">
      <c r="A287" s="14">
        <v>44827.646774259258</v>
      </c>
      <c r="B287" s="10">
        <v>283</v>
      </c>
      <c r="C287" s="13" t="s">
        <v>1460</v>
      </c>
      <c r="D287" s="13" t="s">
        <v>35</v>
      </c>
      <c r="E287" s="16" t="s">
        <v>1461</v>
      </c>
      <c r="F287" s="13" t="s">
        <v>37</v>
      </c>
      <c r="G287" s="13" t="s">
        <v>1304</v>
      </c>
      <c r="H287" s="13" t="s">
        <v>45</v>
      </c>
      <c r="I287" s="12">
        <f>VLOOKUP(H287,สรุปที่เข้าร่วม!B:D,3,0)</f>
        <v>5</v>
      </c>
      <c r="J287" s="13" t="s">
        <v>21</v>
      </c>
      <c r="K287" s="15">
        <f>VLOOKUP(G287,ชีต2!A:B,2,0)</f>
        <v>57</v>
      </c>
    </row>
    <row r="288" spans="1:12" ht="24" x14ac:dyDescent="0.55000000000000004">
      <c r="A288" s="14">
        <v>44825.540683113424</v>
      </c>
      <c r="B288" s="10">
        <v>284</v>
      </c>
      <c r="C288" s="13" t="s">
        <v>441</v>
      </c>
      <c r="D288" s="15"/>
      <c r="E288" s="16" t="s">
        <v>442</v>
      </c>
      <c r="F288" s="13" t="s">
        <v>37</v>
      </c>
      <c r="G288" s="13" t="s">
        <v>438</v>
      </c>
      <c r="H288" s="13" t="s">
        <v>45</v>
      </c>
      <c r="I288" s="12">
        <f>VLOOKUP(H288,สรุปที่เข้าร่วม!B:D,3,0)</f>
        <v>5</v>
      </c>
      <c r="J288" s="13" t="s">
        <v>21</v>
      </c>
      <c r="K288" s="15">
        <f>VLOOKUP(G288,ชีต2!A:B,2,0)</f>
        <v>58</v>
      </c>
    </row>
    <row r="289" spans="1:12" ht="24" x14ac:dyDescent="0.55000000000000004">
      <c r="A289" s="14">
        <v>44825.545600914353</v>
      </c>
      <c r="B289" s="10">
        <v>285</v>
      </c>
      <c r="C289" s="13" t="s">
        <v>443</v>
      </c>
      <c r="D289" s="13" t="s">
        <v>35</v>
      </c>
      <c r="E289" s="16" t="s">
        <v>444</v>
      </c>
      <c r="F289" s="13" t="s">
        <v>37</v>
      </c>
      <c r="G289" s="13" t="s">
        <v>438</v>
      </c>
      <c r="H289" s="13" t="s">
        <v>45</v>
      </c>
      <c r="I289" s="12">
        <f>VLOOKUP(H289,สรุปที่เข้าร่วม!B:D,3,0)</f>
        <v>5</v>
      </c>
      <c r="J289" s="13" t="s">
        <v>21</v>
      </c>
      <c r="K289" s="15">
        <f>VLOOKUP(G289,ชีต2!A:B,2,0)</f>
        <v>58</v>
      </c>
    </row>
    <row r="290" spans="1:12" ht="24" x14ac:dyDescent="0.55000000000000004">
      <c r="A290" s="14">
        <v>44825.606588738425</v>
      </c>
      <c r="B290" s="10">
        <v>286</v>
      </c>
      <c r="C290" s="13" t="s">
        <v>465</v>
      </c>
      <c r="D290" s="15"/>
      <c r="E290" s="16" t="s">
        <v>466</v>
      </c>
      <c r="F290" s="13" t="s">
        <v>37</v>
      </c>
      <c r="G290" s="13" t="s">
        <v>438</v>
      </c>
      <c r="H290" s="13" t="s">
        <v>45</v>
      </c>
      <c r="I290" s="12">
        <f>VLOOKUP(H290,สรุปที่เข้าร่วม!B:D,3,0)</f>
        <v>5</v>
      </c>
      <c r="J290" s="13" t="s">
        <v>21</v>
      </c>
      <c r="K290" s="15">
        <f>VLOOKUP(G290,ชีต2!A:B,2,0)</f>
        <v>58</v>
      </c>
    </row>
    <row r="291" spans="1:12" ht="24" x14ac:dyDescent="0.55000000000000004">
      <c r="A291" s="14">
        <v>44825.645299791664</v>
      </c>
      <c r="B291" s="10">
        <v>287</v>
      </c>
      <c r="C291" s="13" t="s">
        <v>479</v>
      </c>
      <c r="D291" s="15"/>
      <c r="E291" s="16" t="s">
        <v>480</v>
      </c>
      <c r="F291" s="13" t="s">
        <v>37</v>
      </c>
      <c r="G291" s="13" t="s">
        <v>438</v>
      </c>
      <c r="H291" s="13" t="s">
        <v>45</v>
      </c>
      <c r="I291" s="12">
        <f>VLOOKUP(H291,สรุปที่เข้าร่วม!B:D,3,0)</f>
        <v>5</v>
      </c>
      <c r="J291" s="13" t="s">
        <v>21</v>
      </c>
      <c r="K291" s="15">
        <f>VLOOKUP(G291,ชีต2!A:B,2,0)</f>
        <v>58</v>
      </c>
    </row>
    <row r="292" spans="1:12" ht="24" x14ac:dyDescent="0.55000000000000004">
      <c r="A292" s="14">
        <v>44826.915450590277</v>
      </c>
      <c r="B292" s="10">
        <v>288</v>
      </c>
      <c r="C292" s="13" t="s">
        <v>1051</v>
      </c>
      <c r="D292" s="13" t="s">
        <v>35</v>
      </c>
      <c r="E292" s="16" t="s">
        <v>1052</v>
      </c>
      <c r="F292" s="13" t="s">
        <v>37</v>
      </c>
      <c r="G292" s="13" t="s">
        <v>307</v>
      </c>
      <c r="H292" s="13" t="s">
        <v>45</v>
      </c>
      <c r="I292" s="12">
        <f>VLOOKUP(H292,สรุปที่เข้าร่วม!B:D,3,0)</f>
        <v>5</v>
      </c>
      <c r="J292" s="13" t="s">
        <v>21</v>
      </c>
      <c r="K292" s="15">
        <f>VLOOKUP(G292,ชีต2!A:B,2,0)</f>
        <v>59</v>
      </c>
    </row>
    <row r="293" spans="1:12" ht="24" x14ac:dyDescent="0.55000000000000004">
      <c r="A293" s="14">
        <v>44826.676888032409</v>
      </c>
      <c r="B293" s="10">
        <v>289</v>
      </c>
      <c r="C293" s="13" t="s">
        <v>869</v>
      </c>
      <c r="D293" s="15"/>
      <c r="E293" s="16" t="s">
        <v>870</v>
      </c>
      <c r="F293" s="13" t="s">
        <v>37</v>
      </c>
      <c r="G293" s="13" t="s">
        <v>871</v>
      </c>
      <c r="H293" s="13" t="s">
        <v>45</v>
      </c>
      <c r="I293" s="12">
        <f>VLOOKUP(H293,สรุปที่เข้าร่วม!B:D,3,0)</f>
        <v>5</v>
      </c>
      <c r="J293" s="13" t="s">
        <v>21</v>
      </c>
      <c r="K293" s="15">
        <f>VLOOKUP(G293,ชีต2!A:B,2,0)</f>
        <v>60</v>
      </c>
    </row>
    <row r="294" spans="1:12" ht="24" x14ac:dyDescent="0.55000000000000004">
      <c r="A294" s="14">
        <v>44826.762910949074</v>
      </c>
      <c r="B294" s="10">
        <v>290</v>
      </c>
      <c r="C294" s="13" t="s">
        <v>993</v>
      </c>
      <c r="D294" s="15"/>
      <c r="E294" s="16" t="s">
        <v>994</v>
      </c>
      <c r="F294" s="13" t="s">
        <v>37</v>
      </c>
      <c r="G294" s="13" t="s">
        <v>871</v>
      </c>
      <c r="H294" s="13" t="s">
        <v>45</v>
      </c>
      <c r="I294" s="12">
        <f>VLOOKUP(H294,สรุปที่เข้าร่วม!B:D,3,0)</f>
        <v>5</v>
      </c>
      <c r="J294" s="13" t="s">
        <v>21</v>
      </c>
      <c r="K294" s="15">
        <f>VLOOKUP(G294,ชีต2!A:B,2,0)</f>
        <v>60</v>
      </c>
    </row>
    <row r="295" spans="1:12" ht="24" x14ac:dyDescent="0.55000000000000004">
      <c r="A295" s="14">
        <v>44825.675921550923</v>
      </c>
      <c r="B295" s="10">
        <v>291</v>
      </c>
      <c r="C295" s="13" t="s">
        <v>502</v>
      </c>
      <c r="D295" s="13" t="s">
        <v>35</v>
      </c>
      <c r="E295" s="13" t="s">
        <v>503</v>
      </c>
      <c r="F295" s="13" t="s">
        <v>37</v>
      </c>
      <c r="G295" s="13" t="s">
        <v>499</v>
      </c>
      <c r="H295" s="13" t="s">
        <v>45</v>
      </c>
      <c r="I295" s="12">
        <f>VLOOKUP(H295,สรุปที่เข้าร่วม!B:D,3,0)</f>
        <v>5</v>
      </c>
      <c r="J295" s="13" t="s">
        <v>21</v>
      </c>
      <c r="K295" s="15">
        <f>VLOOKUP(G295,ชีต2!A:B,2,0)</f>
        <v>62</v>
      </c>
    </row>
    <row r="296" spans="1:12" ht="24" x14ac:dyDescent="0.55000000000000004">
      <c r="A296" s="14">
        <v>44825.707772789348</v>
      </c>
      <c r="B296" s="10">
        <v>292</v>
      </c>
      <c r="C296" s="13" t="s">
        <v>525</v>
      </c>
      <c r="D296" s="15"/>
      <c r="E296" s="16" t="s">
        <v>526</v>
      </c>
      <c r="F296" s="13" t="s">
        <v>24</v>
      </c>
      <c r="G296" s="13" t="s">
        <v>469</v>
      </c>
      <c r="H296" s="13" t="s">
        <v>45</v>
      </c>
      <c r="I296" s="12">
        <f>VLOOKUP(H296,สรุปที่เข้าร่วม!B:D,3,0)</f>
        <v>5</v>
      </c>
      <c r="J296" s="13" t="s">
        <v>21</v>
      </c>
      <c r="K296" s="15">
        <f>VLOOKUP(G296,ชีต2!A:B,2,0)</f>
        <v>63</v>
      </c>
    </row>
    <row r="297" spans="1:12" ht="24" x14ac:dyDescent="0.55000000000000004">
      <c r="A297" s="14">
        <v>44825.715874293979</v>
      </c>
      <c r="B297" s="10">
        <v>293</v>
      </c>
      <c r="C297" s="13" t="s">
        <v>529</v>
      </c>
      <c r="D297" s="15"/>
      <c r="E297" s="16" t="s">
        <v>530</v>
      </c>
      <c r="F297" s="13" t="s">
        <v>24</v>
      </c>
      <c r="G297" s="13" t="s">
        <v>469</v>
      </c>
      <c r="H297" s="13" t="s">
        <v>45</v>
      </c>
      <c r="I297" s="12">
        <f>VLOOKUP(H297,สรุปที่เข้าร่วม!B:D,3,0)</f>
        <v>5</v>
      </c>
      <c r="J297" s="13" t="s">
        <v>21</v>
      </c>
      <c r="K297" s="15">
        <f>VLOOKUP(G297,ชีต2!A:B,2,0)</f>
        <v>63</v>
      </c>
    </row>
    <row r="298" spans="1:12" ht="24" x14ac:dyDescent="0.55000000000000004">
      <c r="A298" s="14">
        <v>44826.340676261578</v>
      </c>
      <c r="B298" s="10">
        <v>294</v>
      </c>
      <c r="C298" s="13" t="s">
        <v>627</v>
      </c>
      <c r="D298" s="15"/>
      <c r="E298" s="16" t="s">
        <v>628</v>
      </c>
      <c r="F298" s="13" t="s">
        <v>37</v>
      </c>
      <c r="G298" s="13" t="s">
        <v>469</v>
      </c>
      <c r="H298" s="13" t="s">
        <v>45</v>
      </c>
      <c r="I298" s="12">
        <f>VLOOKUP(H298,สรุปที่เข้าร่วม!B:D,3,0)</f>
        <v>5</v>
      </c>
      <c r="J298" s="13" t="s">
        <v>16</v>
      </c>
      <c r="K298" s="15">
        <f>VLOOKUP(G298,ชีต2!A:B,2,0)</f>
        <v>63</v>
      </c>
      <c r="L298" s="110" t="str">
        <f>VLOOKUP(K298,school!E:F,2,0)</f>
        <v>วัดนวลนรดิศ</v>
      </c>
    </row>
    <row r="299" spans="1:12" ht="24" x14ac:dyDescent="0.55000000000000004">
      <c r="A299" s="14">
        <v>44826.379527442128</v>
      </c>
      <c r="B299" s="10">
        <v>295</v>
      </c>
      <c r="C299" s="13" t="s">
        <v>654</v>
      </c>
      <c r="D299" s="15"/>
      <c r="E299" s="16" t="s">
        <v>655</v>
      </c>
      <c r="F299" s="13" t="s">
        <v>37</v>
      </c>
      <c r="G299" s="13" t="s">
        <v>469</v>
      </c>
      <c r="H299" s="13" t="s">
        <v>45</v>
      </c>
      <c r="I299" s="12">
        <f>VLOOKUP(H299,สรุปที่เข้าร่วม!B:D,3,0)</f>
        <v>5</v>
      </c>
      <c r="J299" s="13" t="s">
        <v>21</v>
      </c>
      <c r="K299" s="15">
        <f>VLOOKUP(G299,ชีต2!A:B,2,0)</f>
        <v>63</v>
      </c>
    </row>
    <row r="300" spans="1:12" ht="24" x14ac:dyDescent="0.55000000000000004">
      <c r="A300" s="14">
        <v>44826.631553784726</v>
      </c>
      <c r="B300" s="10">
        <v>296</v>
      </c>
      <c r="C300" s="13" t="s">
        <v>830</v>
      </c>
      <c r="D300" s="15"/>
      <c r="E300" s="16" t="s">
        <v>831</v>
      </c>
      <c r="F300" s="13" t="s">
        <v>37</v>
      </c>
      <c r="G300" s="13" t="s">
        <v>469</v>
      </c>
      <c r="H300" s="13" t="s">
        <v>45</v>
      </c>
      <c r="I300" s="12">
        <f>VLOOKUP(H300,สรุปที่เข้าร่วม!B:D,3,0)</f>
        <v>5</v>
      </c>
      <c r="J300" s="13" t="s">
        <v>21</v>
      </c>
      <c r="K300" s="15">
        <f>VLOOKUP(G300,ชีต2!A:B,2,0)</f>
        <v>63</v>
      </c>
    </row>
    <row r="301" spans="1:12" ht="24" x14ac:dyDescent="0.55000000000000004">
      <c r="A301" s="14">
        <v>44826.634286469911</v>
      </c>
      <c r="B301" s="10">
        <v>297</v>
      </c>
      <c r="C301" s="13" t="s">
        <v>834</v>
      </c>
      <c r="D301" s="15"/>
      <c r="E301" s="16" t="s">
        <v>835</v>
      </c>
      <c r="F301" s="13" t="s">
        <v>37</v>
      </c>
      <c r="G301" s="13" t="s">
        <v>469</v>
      </c>
      <c r="H301" s="13" t="s">
        <v>45</v>
      </c>
      <c r="I301" s="12">
        <f>VLOOKUP(H301,สรุปที่เข้าร่วม!B:D,3,0)</f>
        <v>5</v>
      </c>
      <c r="J301" s="13" t="s">
        <v>21</v>
      </c>
      <c r="K301" s="15">
        <f>VLOOKUP(G301,ชีต2!A:B,2,0)</f>
        <v>63</v>
      </c>
    </row>
    <row r="302" spans="1:12" ht="24" x14ac:dyDescent="0.55000000000000004">
      <c r="A302" s="14">
        <v>44826.71717841435</v>
      </c>
      <c r="B302" s="10">
        <v>298</v>
      </c>
      <c r="C302" s="13" t="s">
        <v>897</v>
      </c>
      <c r="D302" s="15"/>
      <c r="E302" s="16" t="s">
        <v>898</v>
      </c>
      <c r="F302" s="13" t="s">
        <v>37</v>
      </c>
      <c r="G302" s="13" t="s">
        <v>886</v>
      </c>
      <c r="H302" s="13" t="s">
        <v>45</v>
      </c>
      <c r="I302" s="12">
        <f>VLOOKUP(H302,สรุปที่เข้าร่วม!B:D,3,0)</f>
        <v>5</v>
      </c>
      <c r="J302" s="13" t="s">
        <v>21</v>
      </c>
      <c r="K302" s="15">
        <f>VLOOKUP(G302,ชีต2!A:B,2,0)</f>
        <v>64</v>
      </c>
    </row>
    <row r="303" spans="1:12" ht="24" x14ac:dyDescent="0.55000000000000004">
      <c r="A303" s="14">
        <v>44826.721592974536</v>
      </c>
      <c r="B303" s="10">
        <v>299</v>
      </c>
      <c r="C303" s="13" t="s">
        <v>901</v>
      </c>
      <c r="D303" s="15"/>
      <c r="E303" s="16" t="s">
        <v>902</v>
      </c>
      <c r="F303" s="13" t="s">
        <v>37</v>
      </c>
      <c r="G303" s="13" t="s">
        <v>886</v>
      </c>
      <c r="H303" s="13" t="s">
        <v>45</v>
      </c>
      <c r="I303" s="12">
        <f>VLOOKUP(H303,สรุปที่เข้าร่วม!B:D,3,0)</f>
        <v>5</v>
      </c>
      <c r="J303" s="13" t="s">
        <v>21</v>
      </c>
      <c r="K303" s="15">
        <f>VLOOKUP(G303,ชีต2!A:B,2,0)</f>
        <v>64</v>
      </c>
    </row>
    <row r="304" spans="1:12" ht="24" x14ac:dyDescent="0.55000000000000004">
      <c r="A304" s="14">
        <v>44826.820903946762</v>
      </c>
      <c r="B304" s="10">
        <v>300</v>
      </c>
      <c r="C304" s="13" t="s">
        <v>1020</v>
      </c>
      <c r="D304" s="15"/>
      <c r="E304" s="16" t="s">
        <v>1021</v>
      </c>
      <c r="F304" s="13" t="s">
        <v>24</v>
      </c>
      <c r="G304" s="13" t="s">
        <v>886</v>
      </c>
      <c r="H304" s="13" t="s">
        <v>45</v>
      </c>
      <c r="I304" s="12">
        <f>VLOOKUP(H304,สรุปที่เข้าร่วม!B:D,3,0)</f>
        <v>5</v>
      </c>
      <c r="J304" s="13" t="s">
        <v>21</v>
      </c>
      <c r="K304" s="15">
        <f>VLOOKUP(G304,ชีต2!A:B,2,0)</f>
        <v>64</v>
      </c>
    </row>
    <row r="305" spans="1:12" ht="24" x14ac:dyDescent="0.55000000000000004">
      <c r="A305" s="14">
        <v>44826.409590254625</v>
      </c>
      <c r="B305" s="10">
        <v>301</v>
      </c>
      <c r="C305" s="13" t="s">
        <v>682</v>
      </c>
      <c r="D305" s="15"/>
      <c r="E305" s="16" t="s">
        <v>683</v>
      </c>
      <c r="F305" s="13" t="s">
        <v>37</v>
      </c>
      <c r="G305" s="13" t="s">
        <v>292</v>
      </c>
      <c r="H305" s="13" t="s">
        <v>29</v>
      </c>
      <c r="I305" s="12">
        <f>VLOOKUP(H305,สรุปที่เข้าร่วม!B:D,3,0)</f>
        <v>6</v>
      </c>
      <c r="J305" s="13" t="s">
        <v>16</v>
      </c>
      <c r="K305" s="15">
        <f>VLOOKUP(G305,ชีต2!A:B,2,0)</f>
        <v>1</v>
      </c>
      <c r="L305" s="110" t="str">
        <f>VLOOKUP(K305,school!E:F,2,0)</f>
        <v>สวนกุหลาบวิทยาลัย</v>
      </c>
    </row>
    <row r="306" spans="1:12" ht="24" x14ac:dyDescent="0.55000000000000004">
      <c r="A306" s="14">
        <v>44826.459497268515</v>
      </c>
      <c r="B306" s="10">
        <v>302</v>
      </c>
      <c r="C306" s="13" t="s">
        <v>722</v>
      </c>
      <c r="D306" s="15"/>
      <c r="E306" s="16" t="s">
        <v>723</v>
      </c>
      <c r="F306" s="13" t="s">
        <v>37</v>
      </c>
      <c r="G306" s="13" t="s">
        <v>292</v>
      </c>
      <c r="H306" s="13" t="s">
        <v>29</v>
      </c>
      <c r="I306" s="12">
        <f>VLOOKUP(H306,สรุปที่เข้าร่วม!B:D,3,0)</f>
        <v>6</v>
      </c>
      <c r="J306" s="13" t="s">
        <v>21</v>
      </c>
      <c r="K306" s="15">
        <f>VLOOKUP(G306,ชีต2!A:B,2,0)</f>
        <v>1</v>
      </c>
    </row>
    <row r="307" spans="1:12" ht="24" x14ac:dyDescent="0.55000000000000004">
      <c r="A307" s="14">
        <v>44826.503797037032</v>
      </c>
      <c r="B307" s="10">
        <v>303</v>
      </c>
      <c r="C307" s="13" t="s">
        <v>751</v>
      </c>
      <c r="D307" s="15"/>
      <c r="E307" s="16" t="s">
        <v>752</v>
      </c>
      <c r="F307" s="13" t="s">
        <v>37</v>
      </c>
      <c r="G307" s="13" t="s">
        <v>292</v>
      </c>
      <c r="H307" s="13" t="s">
        <v>29</v>
      </c>
      <c r="I307" s="12">
        <f>VLOOKUP(H307,สรุปที่เข้าร่วม!B:D,3,0)</f>
        <v>6</v>
      </c>
      <c r="J307" s="13" t="s">
        <v>21</v>
      </c>
      <c r="K307" s="15">
        <f>VLOOKUP(G307,ชีต2!A:B,2,0)</f>
        <v>1</v>
      </c>
    </row>
    <row r="308" spans="1:12" ht="24" x14ac:dyDescent="0.55000000000000004">
      <c r="A308" s="14">
        <v>44826.581406238431</v>
      </c>
      <c r="B308" s="10">
        <v>304</v>
      </c>
      <c r="C308" s="13" t="s">
        <v>768</v>
      </c>
      <c r="D308" s="15"/>
      <c r="E308" s="16" t="s">
        <v>769</v>
      </c>
      <c r="F308" s="13" t="s">
        <v>37</v>
      </c>
      <c r="G308" s="13" t="s">
        <v>292</v>
      </c>
      <c r="H308" s="13" t="s">
        <v>29</v>
      </c>
      <c r="I308" s="12">
        <f>VLOOKUP(H308,สรุปที่เข้าร่วม!B:D,3,0)</f>
        <v>6</v>
      </c>
      <c r="J308" s="13" t="s">
        <v>16</v>
      </c>
      <c r="K308" s="15">
        <f>VLOOKUP(G308,ชีต2!A:B,2,0)</f>
        <v>1</v>
      </c>
      <c r="L308" s="110" t="str">
        <f>VLOOKUP(K308,school!E:F,2,0)</f>
        <v>สวนกุหลาบวิทยาลัย</v>
      </c>
    </row>
    <row r="309" spans="1:12" ht="24" x14ac:dyDescent="0.55000000000000004">
      <c r="A309" s="14">
        <v>44827.612691608796</v>
      </c>
      <c r="B309" s="10">
        <v>305</v>
      </c>
      <c r="C309" s="13" t="s">
        <v>1441</v>
      </c>
      <c r="D309" s="15"/>
      <c r="E309" s="16" t="s">
        <v>1442</v>
      </c>
      <c r="F309" s="13" t="s">
        <v>37</v>
      </c>
      <c r="G309" s="13" t="s">
        <v>292</v>
      </c>
      <c r="H309" s="13" t="s">
        <v>29</v>
      </c>
      <c r="I309" s="12">
        <f>VLOOKUP(H309,สรุปที่เข้าร่วม!B:D,3,0)</f>
        <v>6</v>
      </c>
      <c r="J309" s="13" t="s">
        <v>21</v>
      </c>
      <c r="K309" s="15">
        <f>VLOOKUP(G309,ชีต2!A:B,2,0)</f>
        <v>1</v>
      </c>
    </row>
    <row r="310" spans="1:12" ht="24" x14ac:dyDescent="0.55000000000000004">
      <c r="A310" s="14">
        <v>44825.487180324075</v>
      </c>
      <c r="B310" s="10">
        <v>306</v>
      </c>
      <c r="C310" s="13" t="s">
        <v>392</v>
      </c>
      <c r="D310" s="15"/>
      <c r="E310" s="16" t="s">
        <v>393</v>
      </c>
      <c r="F310" s="13" t="s">
        <v>37</v>
      </c>
      <c r="G310" s="13" t="s">
        <v>354</v>
      </c>
      <c r="H310" s="13" t="s">
        <v>29</v>
      </c>
      <c r="I310" s="12">
        <f>VLOOKUP(H310,สรุปที่เข้าร่วม!B:D,3,0)</f>
        <v>6</v>
      </c>
      <c r="J310" s="13" t="s">
        <v>21</v>
      </c>
      <c r="K310" s="15">
        <f>VLOOKUP(G310,ชีต2!A:B,2,0)</f>
        <v>2</v>
      </c>
    </row>
    <row r="311" spans="1:12" ht="24" x14ac:dyDescent="0.55000000000000004">
      <c r="A311" s="14">
        <v>44825.488268657413</v>
      </c>
      <c r="B311" s="10">
        <v>307</v>
      </c>
      <c r="C311" s="13" t="s">
        <v>394</v>
      </c>
      <c r="D311" s="15"/>
      <c r="E311" s="16" t="s">
        <v>395</v>
      </c>
      <c r="F311" s="13" t="s">
        <v>37</v>
      </c>
      <c r="G311" s="13" t="s">
        <v>354</v>
      </c>
      <c r="H311" s="13" t="s">
        <v>29</v>
      </c>
      <c r="I311" s="12">
        <f>VLOOKUP(H311,สรุปที่เข้าร่วม!B:D,3,0)</f>
        <v>6</v>
      </c>
      <c r="J311" s="13" t="s">
        <v>21</v>
      </c>
      <c r="K311" s="15">
        <f>VLOOKUP(G311,ชีต2!A:B,2,0)</f>
        <v>2</v>
      </c>
    </row>
    <row r="312" spans="1:12" ht="24" x14ac:dyDescent="0.55000000000000004">
      <c r="A312" s="14">
        <v>44825.488995543987</v>
      </c>
      <c r="B312" s="10">
        <v>308</v>
      </c>
      <c r="C312" s="13" t="s">
        <v>396</v>
      </c>
      <c r="D312" s="15"/>
      <c r="E312" s="16" t="s">
        <v>397</v>
      </c>
      <c r="F312" s="13" t="s">
        <v>37</v>
      </c>
      <c r="G312" s="13" t="s">
        <v>354</v>
      </c>
      <c r="H312" s="13" t="s">
        <v>29</v>
      </c>
      <c r="I312" s="12">
        <f>VLOOKUP(H312,สรุปที่เข้าร่วม!B:D,3,0)</f>
        <v>6</v>
      </c>
      <c r="J312" s="13" t="s">
        <v>16</v>
      </c>
      <c r="K312" s="15">
        <f>VLOOKUP(G312,ชีต2!A:B,2,0)</f>
        <v>2</v>
      </c>
      <c r="L312" s="110" t="str">
        <f>VLOOKUP(K312,school!E:F,2,0)</f>
        <v>เตรียมอุดมศึกษา</v>
      </c>
    </row>
    <row r="313" spans="1:12" ht="24" x14ac:dyDescent="0.55000000000000004">
      <c r="A313" s="14">
        <v>44825.490113935186</v>
      </c>
      <c r="B313" s="10">
        <v>309</v>
      </c>
      <c r="C313" s="13" t="s">
        <v>398</v>
      </c>
      <c r="D313" s="15"/>
      <c r="E313" s="16" t="s">
        <v>399</v>
      </c>
      <c r="F313" s="13" t="s">
        <v>37</v>
      </c>
      <c r="G313" s="13" t="s">
        <v>354</v>
      </c>
      <c r="H313" s="13" t="s">
        <v>29</v>
      </c>
      <c r="I313" s="12">
        <f>VLOOKUP(H313,สรุปที่เข้าร่วม!B:D,3,0)</f>
        <v>6</v>
      </c>
      <c r="J313" s="13" t="s">
        <v>16</v>
      </c>
      <c r="K313" s="15">
        <f>VLOOKUP(G313,ชีต2!A:B,2,0)</f>
        <v>2</v>
      </c>
      <c r="L313" s="110" t="str">
        <f>VLOOKUP(K313,school!E:F,2,0)</f>
        <v>เตรียมอุดมศึกษา</v>
      </c>
    </row>
    <row r="314" spans="1:12" ht="24" x14ac:dyDescent="0.55000000000000004">
      <c r="A314" s="14">
        <v>44824.624020196759</v>
      </c>
      <c r="B314" s="10">
        <v>310</v>
      </c>
      <c r="C314" s="13" t="s">
        <v>217</v>
      </c>
      <c r="D314" s="15"/>
      <c r="E314" s="16" t="s">
        <v>218</v>
      </c>
      <c r="F314" s="13" t="s">
        <v>37</v>
      </c>
      <c r="G314" s="13" t="s">
        <v>219</v>
      </c>
      <c r="H314" s="13" t="s">
        <v>29</v>
      </c>
      <c r="I314" s="12">
        <f>VLOOKUP(H314,สรุปที่เข้าร่วม!B:D,3,0)</f>
        <v>6</v>
      </c>
      <c r="J314" s="13" t="s">
        <v>21</v>
      </c>
      <c r="K314" s="15">
        <f>VLOOKUP(G314,ชีต2!A:B,2,0)</f>
        <v>3</v>
      </c>
    </row>
    <row r="315" spans="1:12" ht="24" x14ac:dyDescent="0.55000000000000004">
      <c r="A315" s="14">
        <v>44824.628750254633</v>
      </c>
      <c r="B315" s="10">
        <v>311</v>
      </c>
      <c r="C315" s="13" t="s">
        <v>220</v>
      </c>
      <c r="D315" s="13" t="s">
        <v>35</v>
      </c>
      <c r="E315" s="16" t="s">
        <v>221</v>
      </c>
      <c r="F315" s="13" t="s">
        <v>37</v>
      </c>
      <c r="G315" s="13" t="s">
        <v>219</v>
      </c>
      <c r="H315" s="13" t="s">
        <v>29</v>
      </c>
      <c r="I315" s="12">
        <f>VLOOKUP(H315,สรุปที่เข้าร่วม!B:D,3,0)</f>
        <v>6</v>
      </c>
      <c r="J315" s="13" t="s">
        <v>21</v>
      </c>
      <c r="K315" s="15">
        <f>VLOOKUP(G315,ชีต2!A:B,2,0)</f>
        <v>3</v>
      </c>
    </row>
    <row r="316" spans="1:12" ht="24" x14ac:dyDescent="0.55000000000000004">
      <c r="A316" s="14">
        <v>44824.730744293978</v>
      </c>
      <c r="B316" s="10">
        <v>312</v>
      </c>
      <c r="C316" s="13" t="s">
        <v>273</v>
      </c>
      <c r="D316" s="15"/>
      <c r="E316" s="16" t="s">
        <v>274</v>
      </c>
      <c r="F316" s="13" t="s">
        <v>37</v>
      </c>
      <c r="G316" s="13" t="s">
        <v>219</v>
      </c>
      <c r="H316" s="13" t="s">
        <v>29</v>
      </c>
      <c r="I316" s="12">
        <f>VLOOKUP(H316,สรุปที่เข้าร่วม!B:D,3,0)</f>
        <v>6</v>
      </c>
      <c r="J316" s="13" t="s">
        <v>21</v>
      </c>
      <c r="K316" s="15">
        <f>VLOOKUP(G316,ชีต2!A:B,2,0)</f>
        <v>3</v>
      </c>
    </row>
    <row r="317" spans="1:12" ht="24" x14ac:dyDescent="0.55000000000000004">
      <c r="A317" s="14">
        <v>44826.499825567131</v>
      </c>
      <c r="B317" s="10">
        <v>313</v>
      </c>
      <c r="C317" s="13" t="s">
        <v>746</v>
      </c>
      <c r="D317" s="13" t="s">
        <v>35</v>
      </c>
      <c r="E317" s="16" t="s">
        <v>747</v>
      </c>
      <c r="F317" s="13" t="s">
        <v>37</v>
      </c>
      <c r="G317" s="13" t="s">
        <v>219</v>
      </c>
      <c r="H317" s="13" t="s">
        <v>29</v>
      </c>
      <c r="I317" s="12">
        <f>VLOOKUP(H317,สรุปที่เข้าร่วม!B:D,3,0)</f>
        <v>6</v>
      </c>
      <c r="J317" s="13" t="s">
        <v>21</v>
      </c>
      <c r="K317" s="15">
        <f>VLOOKUP(G317,ชีต2!A:B,2,0)</f>
        <v>3</v>
      </c>
    </row>
    <row r="318" spans="1:12" ht="24" x14ac:dyDescent="0.55000000000000004">
      <c r="A318" s="14">
        <v>44825.952746273149</v>
      </c>
      <c r="B318" s="10">
        <v>314</v>
      </c>
      <c r="C318" s="13" t="s">
        <v>568</v>
      </c>
      <c r="D318" s="15"/>
      <c r="E318" s="16" t="s">
        <v>569</v>
      </c>
      <c r="F318" s="13" t="s">
        <v>37</v>
      </c>
      <c r="G318" s="13" t="s">
        <v>570</v>
      </c>
      <c r="H318" s="13" t="s">
        <v>29</v>
      </c>
      <c r="I318" s="12">
        <f>VLOOKUP(H318,สรุปที่เข้าร่วม!B:D,3,0)</f>
        <v>6</v>
      </c>
      <c r="J318" s="13" t="s">
        <v>21</v>
      </c>
      <c r="K318" s="15">
        <f>VLOOKUP(G318,ชีต2!A:B,2,0)</f>
        <v>4</v>
      </c>
    </row>
    <row r="319" spans="1:12" ht="24" x14ac:dyDescent="0.55000000000000004">
      <c r="A319" s="14">
        <v>44825.95373173611</v>
      </c>
      <c r="B319" s="10">
        <v>315</v>
      </c>
      <c r="C319" s="13" t="s">
        <v>571</v>
      </c>
      <c r="D319" s="15"/>
      <c r="E319" s="16" t="s">
        <v>572</v>
      </c>
      <c r="F319" s="13" t="s">
        <v>37</v>
      </c>
      <c r="G319" s="13" t="s">
        <v>570</v>
      </c>
      <c r="H319" s="13" t="s">
        <v>29</v>
      </c>
      <c r="I319" s="12">
        <f>VLOOKUP(H319,สรุปที่เข้าร่วม!B:D,3,0)</f>
        <v>6</v>
      </c>
      <c r="J319" s="13" t="s">
        <v>21</v>
      </c>
      <c r="K319" s="15">
        <f>VLOOKUP(G319,ชีต2!A:B,2,0)</f>
        <v>4</v>
      </c>
    </row>
    <row r="320" spans="1:12" ht="24" x14ac:dyDescent="0.55000000000000004">
      <c r="A320" s="14">
        <v>44825.954321134261</v>
      </c>
      <c r="B320" s="10">
        <v>316</v>
      </c>
      <c r="C320" s="13" t="s">
        <v>573</v>
      </c>
      <c r="D320" s="15"/>
      <c r="E320" s="16" t="s">
        <v>574</v>
      </c>
      <c r="F320" s="13" t="s">
        <v>37</v>
      </c>
      <c r="G320" s="13" t="s">
        <v>570</v>
      </c>
      <c r="H320" s="13" t="s">
        <v>29</v>
      </c>
      <c r="I320" s="12">
        <f>VLOOKUP(H320,สรุปที่เข้าร่วม!B:D,3,0)</f>
        <v>6</v>
      </c>
      <c r="J320" s="13" t="s">
        <v>21</v>
      </c>
      <c r="K320" s="15">
        <f>VLOOKUP(G320,ชีต2!A:B,2,0)</f>
        <v>4</v>
      </c>
    </row>
    <row r="321" spans="1:12" ht="24" x14ac:dyDescent="0.55000000000000004">
      <c r="A321" s="14">
        <v>44828.410579085648</v>
      </c>
      <c r="B321" s="10">
        <v>317</v>
      </c>
      <c r="C321" s="13" t="s">
        <v>1513</v>
      </c>
      <c r="D321" s="13" t="s">
        <v>1514</v>
      </c>
      <c r="E321" s="16" t="s">
        <v>1515</v>
      </c>
      <c r="F321" s="13" t="s">
        <v>13</v>
      </c>
      <c r="G321" s="13" t="s">
        <v>570</v>
      </c>
      <c r="H321" s="13" t="s">
        <v>29</v>
      </c>
      <c r="I321" s="12">
        <f>VLOOKUP(H321,สรุปที่เข้าร่วม!B:D,3,0)</f>
        <v>6</v>
      </c>
      <c r="J321" s="13" t="s">
        <v>16</v>
      </c>
      <c r="K321" s="15">
        <f>VLOOKUP(G321,ชีต2!A:B,2,0)</f>
        <v>4</v>
      </c>
      <c r="L321" s="110" t="str">
        <f>VLOOKUP(K321,school!E:F,2,0)</f>
        <v>เทพศิรินทร์</v>
      </c>
    </row>
    <row r="322" spans="1:12" ht="24" x14ac:dyDescent="0.55000000000000004">
      <c r="A322" s="14">
        <v>44826.339772326392</v>
      </c>
      <c r="B322" s="10">
        <v>318</v>
      </c>
      <c r="C322" s="13" t="s">
        <v>623</v>
      </c>
      <c r="D322" s="13" t="s">
        <v>35</v>
      </c>
      <c r="E322" s="16" t="s">
        <v>624</v>
      </c>
      <c r="F322" s="13" t="s">
        <v>37</v>
      </c>
      <c r="G322" s="13" t="s">
        <v>228</v>
      </c>
      <c r="H322" s="13" t="s">
        <v>29</v>
      </c>
      <c r="I322" s="12">
        <f>VLOOKUP(H322,สรุปที่เข้าร่วม!B:D,3,0)</f>
        <v>6</v>
      </c>
      <c r="J322" s="13" t="s">
        <v>21</v>
      </c>
      <c r="K322" s="15">
        <f>VLOOKUP(G322,ชีต2!A:B,2,0)</f>
        <v>5</v>
      </c>
    </row>
    <row r="323" spans="1:12" ht="24" x14ac:dyDescent="0.55000000000000004">
      <c r="A323" s="14">
        <v>44826.486522673615</v>
      </c>
      <c r="B323" s="10">
        <v>319</v>
      </c>
      <c r="C323" s="13" t="s">
        <v>736</v>
      </c>
      <c r="D323" s="15"/>
      <c r="E323" s="16" t="s">
        <v>737</v>
      </c>
      <c r="F323" s="13" t="s">
        <v>37</v>
      </c>
      <c r="G323" s="13" t="s">
        <v>228</v>
      </c>
      <c r="H323" s="13" t="s">
        <v>29</v>
      </c>
      <c r="I323" s="12">
        <f>VLOOKUP(H323,สรุปที่เข้าร่วม!B:D,3,0)</f>
        <v>6</v>
      </c>
      <c r="J323" s="13" t="s">
        <v>21</v>
      </c>
      <c r="K323" s="15">
        <f>VLOOKUP(G323,ชีต2!A:B,2,0)</f>
        <v>5</v>
      </c>
    </row>
    <row r="324" spans="1:12" ht="24" x14ac:dyDescent="0.55000000000000004">
      <c r="A324" s="14">
        <v>44826.487425381943</v>
      </c>
      <c r="B324" s="10">
        <v>320</v>
      </c>
      <c r="C324" s="13" t="s">
        <v>738</v>
      </c>
      <c r="D324" s="15"/>
      <c r="E324" s="16" t="s">
        <v>739</v>
      </c>
      <c r="F324" s="13" t="s">
        <v>37</v>
      </c>
      <c r="G324" s="13" t="s">
        <v>228</v>
      </c>
      <c r="H324" s="13" t="s">
        <v>29</v>
      </c>
      <c r="I324" s="12">
        <f>VLOOKUP(H324,สรุปที่เข้าร่วม!B:D,3,0)</f>
        <v>6</v>
      </c>
      <c r="J324" s="13" t="s">
        <v>21</v>
      </c>
      <c r="K324" s="15">
        <f>VLOOKUP(G324,ชีต2!A:B,2,0)</f>
        <v>5</v>
      </c>
    </row>
    <row r="325" spans="1:12" ht="24" x14ac:dyDescent="0.55000000000000004">
      <c r="A325" s="14">
        <v>44826.494485046293</v>
      </c>
      <c r="B325" s="10">
        <v>321</v>
      </c>
      <c r="C325" s="13" t="s">
        <v>740</v>
      </c>
      <c r="D325" s="15"/>
      <c r="E325" s="16" t="s">
        <v>741</v>
      </c>
      <c r="F325" s="13" t="s">
        <v>37</v>
      </c>
      <c r="G325" s="13" t="s">
        <v>228</v>
      </c>
      <c r="H325" s="13" t="s">
        <v>29</v>
      </c>
      <c r="I325" s="12">
        <f>VLOOKUP(H325,สรุปที่เข้าร่วม!B:D,3,0)</f>
        <v>6</v>
      </c>
      <c r="J325" s="13" t="s">
        <v>21</v>
      </c>
      <c r="K325" s="15">
        <f>VLOOKUP(G325,ชีต2!A:B,2,0)</f>
        <v>5</v>
      </c>
    </row>
    <row r="326" spans="1:12" ht="24" x14ac:dyDescent="0.55000000000000004">
      <c r="A326" s="14">
        <v>44826.494727997684</v>
      </c>
      <c r="B326" s="10">
        <v>322</v>
      </c>
      <c r="C326" s="13" t="s">
        <v>742</v>
      </c>
      <c r="D326" s="15"/>
      <c r="E326" s="16" t="s">
        <v>743</v>
      </c>
      <c r="F326" s="13" t="s">
        <v>37</v>
      </c>
      <c r="G326" s="13" t="s">
        <v>228</v>
      </c>
      <c r="H326" s="13" t="s">
        <v>29</v>
      </c>
      <c r="I326" s="12">
        <f>VLOOKUP(H326,สรุปที่เข้าร่วม!B:D,3,0)</f>
        <v>6</v>
      </c>
      <c r="J326" s="13" t="s">
        <v>21</v>
      </c>
      <c r="K326" s="15">
        <f>VLOOKUP(G326,ชีต2!A:B,2,0)</f>
        <v>5</v>
      </c>
    </row>
    <row r="327" spans="1:12" ht="24" x14ac:dyDescent="0.55000000000000004">
      <c r="A327" s="14">
        <v>44826.587327777779</v>
      </c>
      <c r="B327" s="10">
        <v>323</v>
      </c>
      <c r="C327" s="13" t="s">
        <v>774</v>
      </c>
      <c r="D327" s="13" t="s">
        <v>35</v>
      </c>
      <c r="E327" s="16" t="s">
        <v>775</v>
      </c>
      <c r="F327" s="13" t="s">
        <v>37</v>
      </c>
      <c r="G327" s="13" t="s">
        <v>228</v>
      </c>
      <c r="H327" s="13" t="s">
        <v>29</v>
      </c>
      <c r="I327" s="12">
        <f>VLOOKUP(H327,สรุปที่เข้าร่วม!B:D,3,0)</f>
        <v>6</v>
      </c>
      <c r="J327" s="13" t="s">
        <v>21</v>
      </c>
      <c r="K327" s="15">
        <f>VLOOKUP(G327,ชีต2!A:B,2,0)</f>
        <v>5</v>
      </c>
    </row>
    <row r="328" spans="1:12" ht="24" x14ac:dyDescent="0.55000000000000004">
      <c r="A328" s="14">
        <v>44827.325575601848</v>
      </c>
      <c r="B328" s="10">
        <v>324</v>
      </c>
      <c r="C328" s="13" t="s">
        <v>1071</v>
      </c>
      <c r="D328" s="15"/>
      <c r="E328" s="16" t="s">
        <v>1072</v>
      </c>
      <c r="F328" s="13" t="s">
        <v>37</v>
      </c>
      <c r="G328" s="13" t="s">
        <v>82</v>
      </c>
      <c r="H328" s="13" t="s">
        <v>29</v>
      </c>
      <c r="I328" s="12">
        <f>VLOOKUP(H328,สรุปที่เข้าร่วม!B:D,3,0)</f>
        <v>6</v>
      </c>
      <c r="J328" s="13" t="s">
        <v>21</v>
      </c>
      <c r="K328" s="15">
        <f>VLOOKUP(G328,ชีต2!A:B,2,0)</f>
        <v>11</v>
      </c>
    </row>
    <row r="329" spans="1:12" ht="24" x14ac:dyDescent="0.55000000000000004">
      <c r="A329" s="14">
        <v>44827.374470312498</v>
      </c>
      <c r="B329" s="10">
        <v>325</v>
      </c>
      <c r="C329" s="13" t="s">
        <v>1123</v>
      </c>
      <c r="D329" s="15"/>
      <c r="E329" s="16" t="s">
        <v>1124</v>
      </c>
      <c r="F329" s="13" t="s">
        <v>37</v>
      </c>
      <c r="G329" s="13" t="s">
        <v>82</v>
      </c>
      <c r="H329" s="13" t="s">
        <v>29</v>
      </c>
      <c r="I329" s="12">
        <f>VLOOKUP(H329,สรุปที่เข้าร่วม!B:D,3,0)</f>
        <v>6</v>
      </c>
      <c r="J329" s="13" t="s">
        <v>21</v>
      </c>
      <c r="K329" s="15">
        <f>VLOOKUP(G329,ชีต2!A:B,2,0)</f>
        <v>11</v>
      </c>
    </row>
    <row r="330" spans="1:12" ht="24" x14ac:dyDescent="0.55000000000000004">
      <c r="A330" s="14">
        <v>44827.423069340279</v>
      </c>
      <c r="B330" s="10">
        <v>326</v>
      </c>
      <c r="C330" s="13" t="s">
        <v>1155</v>
      </c>
      <c r="D330" s="15"/>
      <c r="E330" s="16" t="s">
        <v>1156</v>
      </c>
      <c r="F330" s="13" t="s">
        <v>37</v>
      </c>
      <c r="G330" s="13" t="s">
        <v>82</v>
      </c>
      <c r="H330" s="13" t="s">
        <v>29</v>
      </c>
      <c r="I330" s="12">
        <f>VLOOKUP(H330,สรุปที่เข้าร่วม!B:D,3,0)</f>
        <v>6</v>
      </c>
      <c r="J330" s="13" t="s">
        <v>21</v>
      </c>
      <c r="K330" s="15">
        <f>VLOOKUP(G330,ชีต2!A:B,2,0)</f>
        <v>11</v>
      </c>
    </row>
    <row r="331" spans="1:12" ht="24" x14ac:dyDescent="0.55000000000000004">
      <c r="A331" s="14">
        <v>44827.423903900461</v>
      </c>
      <c r="B331" s="10">
        <v>327</v>
      </c>
      <c r="C331" s="13" t="s">
        <v>1157</v>
      </c>
      <c r="D331" s="15"/>
      <c r="E331" s="16" t="s">
        <v>1158</v>
      </c>
      <c r="F331" s="13" t="s">
        <v>37</v>
      </c>
      <c r="G331" s="13" t="s">
        <v>82</v>
      </c>
      <c r="H331" s="13" t="s">
        <v>29</v>
      </c>
      <c r="I331" s="12">
        <f>VLOOKUP(H331,สรุปที่เข้าร่วม!B:D,3,0)</f>
        <v>6</v>
      </c>
      <c r="J331" s="13" t="s">
        <v>21</v>
      </c>
      <c r="K331" s="15">
        <f>VLOOKUP(G331,ชีต2!A:B,2,0)</f>
        <v>11</v>
      </c>
    </row>
    <row r="332" spans="1:12" ht="24" x14ac:dyDescent="0.55000000000000004">
      <c r="A332" s="14">
        <v>44827.425908518519</v>
      </c>
      <c r="B332" s="10">
        <v>328</v>
      </c>
      <c r="C332" s="13" t="s">
        <v>1159</v>
      </c>
      <c r="D332" s="15"/>
      <c r="E332" s="13" t="s">
        <v>1160</v>
      </c>
      <c r="F332" s="13" t="s">
        <v>37</v>
      </c>
      <c r="G332" s="13" t="s">
        <v>82</v>
      </c>
      <c r="H332" s="13" t="s">
        <v>29</v>
      </c>
      <c r="I332" s="12">
        <f>VLOOKUP(H332,สรุปที่เข้าร่วม!B:D,3,0)</f>
        <v>6</v>
      </c>
      <c r="J332" s="13" t="s">
        <v>21</v>
      </c>
      <c r="K332" s="15">
        <f>VLOOKUP(G332,ชีต2!A:B,2,0)</f>
        <v>11</v>
      </c>
    </row>
    <row r="333" spans="1:12" ht="24" x14ac:dyDescent="0.55000000000000004">
      <c r="A333" s="14">
        <v>44827.447429247681</v>
      </c>
      <c r="B333" s="10">
        <v>329</v>
      </c>
      <c r="C333" s="13" t="s">
        <v>1176</v>
      </c>
      <c r="D333" s="13" t="s">
        <v>35</v>
      </c>
      <c r="E333" s="16" t="s">
        <v>1177</v>
      </c>
      <c r="F333" s="13" t="s">
        <v>37</v>
      </c>
      <c r="G333" s="13" t="s">
        <v>1178</v>
      </c>
      <c r="H333" s="13" t="s">
        <v>29</v>
      </c>
      <c r="I333" s="12">
        <f>VLOOKUP(H333,สรุปที่เข้าร่วม!B:D,3,0)</f>
        <v>6</v>
      </c>
      <c r="J333" s="13" t="s">
        <v>16</v>
      </c>
      <c r="K333" s="15">
        <f>VLOOKUP(G333,ชีต2!A:B,2,0)</f>
        <v>12</v>
      </c>
      <c r="L333" s="110" t="str">
        <f>VLOOKUP(K333,school!E:F,2,0)</f>
        <v>โยธินบูรณะ</v>
      </c>
    </row>
    <row r="334" spans="1:12" ht="24" x14ac:dyDescent="0.55000000000000004">
      <c r="A334" s="14">
        <v>44827.450717175925</v>
      </c>
      <c r="B334" s="10">
        <v>330</v>
      </c>
      <c r="C334" s="13" t="s">
        <v>1179</v>
      </c>
      <c r="D334" s="15"/>
      <c r="E334" s="16" t="s">
        <v>1180</v>
      </c>
      <c r="F334" s="13" t="s">
        <v>37</v>
      </c>
      <c r="G334" s="13" t="s">
        <v>1178</v>
      </c>
      <c r="H334" s="13" t="s">
        <v>29</v>
      </c>
      <c r="I334" s="12">
        <f>VLOOKUP(H334,สรุปที่เข้าร่วม!B:D,3,0)</f>
        <v>6</v>
      </c>
      <c r="J334" s="13" t="s">
        <v>16</v>
      </c>
      <c r="K334" s="15">
        <f>VLOOKUP(G334,ชีต2!A:B,2,0)</f>
        <v>12</v>
      </c>
      <c r="L334" s="110" t="str">
        <f>VLOOKUP(K334,school!E:F,2,0)</f>
        <v>โยธินบูรณะ</v>
      </c>
    </row>
    <row r="335" spans="1:12" ht="24" x14ac:dyDescent="0.55000000000000004">
      <c r="A335" s="14">
        <v>44827.491693229167</v>
      </c>
      <c r="B335" s="10">
        <v>331</v>
      </c>
      <c r="C335" s="13" t="s">
        <v>1199</v>
      </c>
      <c r="D335" s="15"/>
      <c r="E335" s="16" t="s">
        <v>1200</v>
      </c>
      <c r="F335" s="13" t="s">
        <v>37</v>
      </c>
      <c r="G335" s="13" t="s">
        <v>1178</v>
      </c>
      <c r="H335" s="13" t="s">
        <v>29</v>
      </c>
      <c r="I335" s="12">
        <f>VLOOKUP(H335,สรุปที่เข้าร่วม!B:D,3,0)</f>
        <v>6</v>
      </c>
      <c r="J335" s="13" t="s">
        <v>21</v>
      </c>
      <c r="K335" s="15">
        <f>VLOOKUP(G335,ชีต2!A:B,2,0)</f>
        <v>12</v>
      </c>
    </row>
    <row r="336" spans="1:12" ht="24" x14ac:dyDescent="0.55000000000000004">
      <c r="A336" s="14">
        <v>44827.499741770836</v>
      </c>
      <c r="B336" s="10">
        <v>332</v>
      </c>
      <c r="C336" s="13" t="s">
        <v>1213</v>
      </c>
      <c r="D336" s="15"/>
      <c r="E336" s="13" t="s">
        <v>1214</v>
      </c>
      <c r="F336" s="13" t="s">
        <v>37</v>
      </c>
      <c r="G336" s="13" t="s">
        <v>1178</v>
      </c>
      <c r="H336" s="13" t="s">
        <v>29</v>
      </c>
      <c r="I336" s="12">
        <f>VLOOKUP(H336,สรุปที่เข้าร่วม!B:D,3,0)</f>
        <v>6</v>
      </c>
      <c r="J336" s="13" t="s">
        <v>21</v>
      </c>
      <c r="K336" s="15">
        <f>VLOOKUP(G336,ชีต2!A:B,2,0)</f>
        <v>12</v>
      </c>
    </row>
    <row r="337" spans="1:12" ht="24" x14ac:dyDescent="0.55000000000000004">
      <c r="A337" s="14">
        <v>44827.52053061343</v>
      </c>
      <c r="B337" s="10">
        <v>333</v>
      </c>
      <c r="C337" s="13" t="s">
        <v>1246</v>
      </c>
      <c r="D337" s="15"/>
      <c r="E337" s="16" t="s">
        <v>1247</v>
      </c>
      <c r="F337" s="13" t="s">
        <v>37</v>
      </c>
      <c r="G337" s="13" t="s">
        <v>1178</v>
      </c>
      <c r="H337" s="13" t="s">
        <v>29</v>
      </c>
      <c r="I337" s="12">
        <f>VLOOKUP(H337,สรุปที่เข้าร่วม!B:D,3,0)</f>
        <v>6</v>
      </c>
      <c r="J337" s="13" t="s">
        <v>21</v>
      </c>
      <c r="K337" s="15">
        <f>VLOOKUP(G337,ชีต2!A:B,2,0)</f>
        <v>12</v>
      </c>
    </row>
    <row r="338" spans="1:12" ht="24" x14ac:dyDescent="0.55000000000000004">
      <c r="A338" s="14">
        <v>44827.681084166667</v>
      </c>
      <c r="B338" s="10">
        <v>334</v>
      </c>
      <c r="C338" s="13" t="s">
        <v>1480</v>
      </c>
      <c r="D338" s="13" t="s">
        <v>35</v>
      </c>
      <c r="E338" s="16" t="s">
        <v>1481</v>
      </c>
      <c r="F338" s="13" t="s">
        <v>37</v>
      </c>
      <c r="G338" s="13" t="s">
        <v>1178</v>
      </c>
      <c r="H338" s="13" t="s">
        <v>29</v>
      </c>
      <c r="I338" s="12">
        <f>VLOOKUP(H338,สรุปที่เข้าร่วม!B:D,3,0)</f>
        <v>6</v>
      </c>
      <c r="J338" s="13" t="s">
        <v>21</v>
      </c>
      <c r="K338" s="15">
        <f>VLOOKUP(G338,ชีต2!A:B,2,0)</f>
        <v>12</v>
      </c>
    </row>
    <row r="339" spans="1:12" ht="24" x14ac:dyDescent="0.55000000000000004">
      <c r="A339" s="14">
        <v>44823.773510717598</v>
      </c>
      <c r="B339" s="10">
        <v>335</v>
      </c>
      <c r="C339" s="13" t="s">
        <v>34</v>
      </c>
      <c r="D339" s="13" t="s">
        <v>35</v>
      </c>
      <c r="E339" s="16" t="s">
        <v>36</v>
      </c>
      <c r="F339" s="13" t="s">
        <v>37</v>
      </c>
      <c r="G339" s="13" t="s">
        <v>14</v>
      </c>
      <c r="H339" s="13" t="s">
        <v>29</v>
      </c>
      <c r="I339" s="12">
        <f>VLOOKUP(H339,สรุปที่เข้าร่วม!B:D,3,0)</f>
        <v>6</v>
      </c>
      <c r="J339" s="13" t="s">
        <v>16</v>
      </c>
      <c r="K339" s="15">
        <f>VLOOKUP(G339,ชีต2!A:B,2,0)</f>
        <v>14</v>
      </c>
      <c r="L339" s="110" t="str">
        <f>VLOOKUP(K339,school!E:F,2,0)</f>
        <v>ศรีอยุธยา ในพระอุปถัมภ์ฯ</v>
      </c>
    </row>
    <row r="340" spans="1:12" ht="24" x14ac:dyDescent="0.55000000000000004">
      <c r="A340" s="14">
        <v>44825.850872766205</v>
      </c>
      <c r="B340" s="10">
        <v>336</v>
      </c>
      <c r="C340" s="13" t="s">
        <v>541</v>
      </c>
      <c r="D340" s="15"/>
      <c r="E340" s="16" t="s">
        <v>542</v>
      </c>
      <c r="F340" s="13" t="s">
        <v>37</v>
      </c>
      <c r="G340" s="13" t="s">
        <v>14</v>
      </c>
      <c r="H340" s="13" t="s">
        <v>29</v>
      </c>
      <c r="I340" s="12">
        <f>VLOOKUP(H340,สรุปที่เข้าร่วม!B:D,3,0)</f>
        <v>6</v>
      </c>
      <c r="J340" s="13" t="s">
        <v>16</v>
      </c>
      <c r="K340" s="15">
        <f>VLOOKUP(G340,ชีต2!A:B,2,0)</f>
        <v>14</v>
      </c>
      <c r="L340" s="110" t="str">
        <f>VLOOKUP(K340,school!E:F,2,0)</f>
        <v>ศรีอยุธยา ในพระอุปถัมภ์ฯ</v>
      </c>
    </row>
    <row r="341" spans="1:12" ht="24" x14ac:dyDescent="0.55000000000000004">
      <c r="A341" s="14">
        <v>44825.856699340278</v>
      </c>
      <c r="B341" s="10">
        <v>337</v>
      </c>
      <c r="C341" s="13" t="s">
        <v>555</v>
      </c>
      <c r="D341" s="13" t="s">
        <v>556</v>
      </c>
      <c r="E341" s="16" t="s">
        <v>557</v>
      </c>
      <c r="F341" s="13" t="s">
        <v>37</v>
      </c>
      <c r="G341" s="13" t="s">
        <v>14</v>
      </c>
      <c r="H341" s="13" t="s">
        <v>29</v>
      </c>
      <c r="I341" s="12">
        <f>VLOOKUP(H341,สรุปที่เข้าร่วม!B:D,3,0)</f>
        <v>6</v>
      </c>
      <c r="J341" s="13" t="s">
        <v>16</v>
      </c>
      <c r="K341" s="15">
        <f>VLOOKUP(G341,ชีต2!A:B,2,0)</f>
        <v>14</v>
      </c>
      <c r="L341" s="110" t="str">
        <f>VLOOKUP(K341,school!E:F,2,0)</f>
        <v>ศรีอยุธยา ในพระอุปถัมภ์ฯ</v>
      </c>
    </row>
    <row r="342" spans="1:12" ht="24" x14ac:dyDescent="0.55000000000000004">
      <c r="A342" s="14">
        <v>44825.85811778935</v>
      </c>
      <c r="B342" s="10">
        <v>338</v>
      </c>
      <c r="C342" s="13" t="s">
        <v>560</v>
      </c>
      <c r="D342" s="15"/>
      <c r="E342" s="16" t="s">
        <v>561</v>
      </c>
      <c r="F342" s="13" t="s">
        <v>37</v>
      </c>
      <c r="G342" s="13" t="s">
        <v>14</v>
      </c>
      <c r="H342" s="13" t="s">
        <v>29</v>
      </c>
      <c r="I342" s="12">
        <f>VLOOKUP(H342,สรุปที่เข้าร่วม!B:D,3,0)</f>
        <v>6</v>
      </c>
      <c r="J342" s="13" t="s">
        <v>16</v>
      </c>
      <c r="K342" s="15">
        <f>VLOOKUP(G342,ชีต2!A:B,2,0)</f>
        <v>14</v>
      </c>
      <c r="L342" s="110" t="str">
        <f>VLOOKUP(K342,school!E:F,2,0)</f>
        <v>ศรีอยุธยา ในพระอุปถัมภ์ฯ</v>
      </c>
    </row>
    <row r="343" spans="1:12" ht="24" x14ac:dyDescent="0.55000000000000004">
      <c r="A343" s="14">
        <v>44825.879832268518</v>
      </c>
      <c r="B343" s="10">
        <v>339</v>
      </c>
      <c r="C343" s="13" t="s">
        <v>566</v>
      </c>
      <c r="D343" s="13" t="s">
        <v>35</v>
      </c>
      <c r="E343" s="16" t="s">
        <v>567</v>
      </c>
      <c r="F343" s="13" t="s">
        <v>37</v>
      </c>
      <c r="G343" s="13" t="s">
        <v>14</v>
      </c>
      <c r="H343" s="13" t="s">
        <v>29</v>
      </c>
      <c r="I343" s="12">
        <f>VLOOKUP(H343,สรุปที่เข้าร่วม!B:D,3,0)</f>
        <v>6</v>
      </c>
      <c r="J343" s="13" t="s">
        <v>16</v>
      </c>
      <c r="K343" s="15">
        <f>VLOOKUP(G343,ชีต2!A:B,2,0)</f>
        <v>14</v>
      </c>
      <c r="L343" s="110" t="str">
        <f>VLOOKUP(K343,school!E:F,2,0)</f>
        <v>ศรีอยุธยา ในพระอุปถัมภ์ฯ</v>
      </c>
    </row>
    <row r="344" spans="1:12" ht="24" x14ac:dyDescent="0.55000000000000004">
      <c r="A344" s="14">
        <v>44826.11047767361</v>
      </c>
      <c r="B344" s="10">
        <v>340</v>
      </c>
      <c r="C344" s="13" t="s">
        <v>600</v>
      </c>
      <c r="D344" s="15"/>
      <c r="E344" s="16" t="s">
        <v>601</v>
      </c>
      <c r="F344" s="13" t="s">
        <v>37</v>
      </c>
      <c r="G344" s="13" t="s">
        <v>14</v>
      </c>
      <c r="H344" s="13" t="s">
        <v>29</v>
      </c>
      <c r="I344" s="12">
        <f>VLOOKUP(H344,สรุปที่เข้าร่วม!B:D,3,0)</f>
        <v>6</v>
      </c>
      <c r="J344" s="13" t="s">
        <v>16</v>
      </c>
      <c r="K344" s="15">
        <f>VLOOKUP(G344,ชีต2!A:B,2,0)</f>
        <v>14</v>
      </c>
      <c r="L344" s="110" t="str">
        <f>VLOOKUP(K344,school!E:F,2,0)</f>
        <v>ศรีอยุธยา ในพระอุปถัมภ์ฯ</v>
      </c>
    </row>
    <row r="345" spans="1:12" ht="24" x14ac:dyDescent="0.55000000000000004">
      <c r="A345" s="14">
        <v>44826.317043460644</v>
      </c>
      <c r="B345" s="10">
        <v>341</v>
      </c>
      <c r="C345" s="13" t="s">
        <v>608</v>
      </c>
      <c r="D345" s="13" t="s">
        <v>609</v>
      </c>
      <c r="E345" s="16" t="s">
        <v>610</v>
      </c>
      <c r="F345" s="13" t="s">
        <v>37</v>
      </c>
      <c r="G345" s="13" t="s">
        <v>14</v>
      </c>
      <c r="H345" s="13" t="s">
        <v>29</v>
      </c>
      <c r="I345" s="12">
        <f>VLOOKUP(H345,สรุปที่เข้าร่วม!B:D,3,0)</f>
        <v>6</v>
      </c>
      <c r="J345" s="13" t="s">
        <v>21</v>
      </c>
      <c r="K345" s="15">
        <f>VLOOKUP(G345,ชีต2!A:B,2,0)</f>
        <v>14</v>
      </c>
    </row>
    <row r="346" spans="1:12" ht="24" x14ac:dyDescent="0.55000000000000004">
      <c r="A346" s="14">
        <v>44826.401835856479</v>
      </c>
      <c r="B346" s="10">
        <v>342</v>
      </c>
      <c r="C346" s="13" t="s">
        <v>674</v>
      </c>
      <c r="D346" s="13" t="s">
        <v>35</v>
      </c>
      <c r="E346" s="16" t="s">
        <v>675</v>
      </c>
      <c r="F346" s="13" t="s">
        <v>37</v>
      </c>
      <c r="G346" s="13" t="s">
        <v>14</v>
      </c>
      <c r="H346" s="13" t="s">
        <v>29</v>
      </c>
      <c r="I346" s="12">
        <f>VLOOKUP(H346,สรุปที่เข้าร่วม!B:D,3,0)</f>
        <v>6</v>
      </c>
      <c r="J346" s="13" t="s">
        <v>16</v>
      </c>
      <c r="K346" s="15">
        <f>VLOOKUP(G346,ชีต2!A:B,2,0)</f>
        <v>14</v>
      </c>
      <c r="L346" s="110" t="str">
        <f>VLOOKUP(K346,school!E:F,2,0)</f>
        <v>ศรีอยุธยา ในพระอุปถัมภ์ฯ</v>
      </c>
    </row>
    <row r="347" spans="1:12" ht="24" x14ac:dyDescent="0.55000000000000004">
      <c r="A347" s="14">
        <v>44826.40185869213</v>
      </c>
      <c r="B347" s="10">
        <v>343</v>
      </c>
      <c r="C347" s="13" t="s">
        <v>676</v>
      </c>
      <c r="D347" s="15"/>
      <c r="E347" s="13" t="s">
        <v>677</v>
      </c>
      <c r="F347" s="13" t="s">
        <v>37</v>
      </c>
      <c r="G347" s="13" t="s">
        <v>14</v>
      </c>
      <c r="H347" s="13" t="s">
        <v>29</v>
      </c>
      <c r="I347" s="12">
        <f>VLOOKUP(H347,สรุปที่เข้าร่วม!B:D,3,0)</f>
        <v>6</v>
      </c>
      <c r="J347" s="13" t="s">
        <v>16</v>
      </c>
      <c r="K347" s="15">
        <f>VLOOKUP(G347,ชีต2!A:B,2,0)</f>
        <v>14</v>
      </c>
      <c r="L347" s="110" t="str">
        <f>VLOOKUP(K347,school!E:F,2,0)</f>
        <v>ศรีอยุธยา ในพระอุปถัมภ์ฯ</v>
      </c>
    </row>
    <row r="348" spans="1:12" ht="24" x14ac:dyDescent="0.55000000000000004">
      <c r="A348" s="14">
        <v>44826.574755844907</v>
      </c>
      <c r="B348" s="10">
        <v>344</v>
      </c>
      <c r="C348" s="13" t="s">
        <v>765</v>
      </c>
      <c r="D348" s="13" t="s">
        <v>766</v>
      </c>
      <c r="E348" s="16" t="s">
        <v>767</v>
      </c>
      <c r="F348" s="13" t="s">
        <v>37</v>
      </c>
      <c r="G348" s="13" t="s">
        <v>668</v>
      </c>
      <c r="H348" s="13" t="s">
        <v>29</v>
      </c>
      <c r="I348" s="12">
        <f>VLOOKUP(H348,สรุปที่เข้าร่วม!B:D,3,0)</f>
        <v>6</v>
      </c>
      <c r="J348" s="13" t="s">
        <v>21</v>
      </c>
      <c r="K348" s="15">
        <f>VLOOKUP(G348,ชีต2!A:B,2,0)</f>
        <v>15</v>
      </c>
    </row>
    <row r="349" spans="1:12" ht="24" x14ac:dyDescent="0.55000000000000004">
      <c r="A349" s="14">
        <v>44826.596145717587</v>
      </c>
      <c r="B349" s="10">
        <v>345</v>
      </c>
      <c r="C349" s="13" t="s">
        <v>785</v>
      </c>
      <c r="D349" s="13" t="s">
        <v>786</v>
      </c>
      <c r="E349" s="16" t="s">
        <v>787</v>
      </c>
      <c r="F349" s="13" t="s">
        <v>37</v>
      </c>
      <c r="G349" s="13" t="s">
        <v>668</v>
      </c>
      <c r="H349" s="13" t="s">
        <v>29</v>
      </c>
      <c r="I349" s="12">
        <f>VLOOKUP(H349,สรุปที่เข้าร่วม!B:D,3,0)</f>
        <v>6</v>
      </c>
      <c r="J349" s="13" t="s">
        <v>21</v>
      </c>
      <c r="K349" s="15">
        <f>VLOOKUP(G349,ชีต2!A:B,2,0)</f>
        <v>15</v>
      </c>
    </row>
    <row r="350" spans="1:12" ht="24" x14ac:dyDescent="0.55000000000000004">
      <c r="A350" s="14">
        <v>44826.597247569443</v>
      </c>
      <c r="B350" s="10">
        <v>346</v>
      </c>
      <c r="C350" s="13" t="s">
        <v>788</v>
      </c>
      <c r="D350" s="13" t="s">
        <v>35</v>
      </c>
      <c r="E350" s="16" t="s">
        <v>789</v>
      </c>
      <c r="F350" s="13" t="s">
        <v>37</v>
      </c>
      <c r="G350" s="13" t="s">
        <v>668</v>
      </c>
      <c r="H350" s="13" t="s">
        <v>29</v>
      </c>
      <c r="I350" s="12">
        <f>VLOOKUP(H350,สรุปที่เข้าร่วม!B:D,3,0)</f>
        <v>6</v>
      </c>
      <c r="J350" s="13" t="s">
        <v>21</v>
      </c>
      <c r="K350" s="15">
        <f>VLOOKUP(G350,ชีต2!A:B,2,0)</f>
        <v>15</v>
      </c>
    </row>
    <row r="351" spans="1:12" ht="24" x14ac:dyDescent="0.55000000000000004">
      <c r="A351" s="14">
        <v>44826.615842604166</v>
      </c>
      <c r="B351" s="10">
        <v>347</v>
      </c>
      <c r="C351" s="13" t="s">
        <v>808</v>
      </c>
      <c r="D351" s="13" t="s">
        <v>35</v>
      </c>
      <c r="E351" s="16" t="s">
        <v>809</v>
      </c>
      <c r="F351" s="13" t="s">
        <v>37</v>
      </c>
      <c r="G351" s="13" t="s">
        <v>668</v>
      </c>
      <c r="H351" s="13" t="s">
        <v>29</v>
      </c>
      <c r="I351" s="12">
        <f>VLOOKUP(H351,สรุปที่เข้าร่วม!B:D,3,0)</f>
        <v>6</v>
      </c>
      <c r="J351" s="13" t="s">
        <v>21</v>
      </c>
      <c r="K351" s="15">
        <f>VLOOKUP(G351,ชีต2!A:B,2,0)</f>
        <v>15</v>
      </c>
    </row>
    <row r="352" spans="1:12" ht="24" x14ac:dyDescent="0.55000000000000004">
      <c r="A352" s="14">
        <v>44826.778506979172</v>
      </c>
      <c r="B352" s="10">
        <v>348</v>
      </c>
      <c r="C352" s="13" t="s">
        <v>1005</v>
      </c>
      <c r="D352" s="15"/>
      <c r="E352" s="16" t="s">
        <v>1006</v>
      </c>
      <c r="F352" s="13" t="s">
        <v>37</v>
      </c>
      <c r="G352" s="13" t="s">
        <v>668</v>
      </c>
      <c r="H352" s="13" t="s">
        <v>29</v>
      </c>
      <c r="I352" s="12">
        <f>VLOOKUP(H352,สรุปที่เข้าร่วม!B:D,3,0)</f>
        <v>6</v>
      </c>
      <c r="J352" s="13" t="s">
        <v>21</v>
      </c>
      <c r="K352" s="15">
        <f>VLOOKUP(G352,ชีต2!A:B,2,0)</f>
        <v>15</v>
      </c>
    </row>
    <row r="353" spans="1:12" ht="24" x14ac:dyDescent="0.55000000000000004">
      <c r="A353" s="14">
        <v>44827.384069548614</v>
      </c>
      <c r="B353" s="10">
        <v>349</v>
      </c>
      <c r="C353" s="13" t="s">
        <v>1129</v>
      </c>
      <c r="D353" s="15"/>
      <c r="E353" s="16" t="s">
        <v>1130</v>
      </c>
      <c r="F353" s="13" t="s">
        <v>37</v>
      </c>
      <c r="G353" s="13" t="s">
        <v>48</v>
      </c>
      <c r="H353" s="13" t="s">
        <v>29</v>
      </c>
      <c r="I353" s="12">
        <f>VLOOKUP(H353,สรุปที่เข้าร่วม!B:D,3,0)</f>
        <v>6</v>
      </c>
      <c r="J353" s="13" t="s">
        <v>21</v>
      </c>
      <c r="K353" s="15">
        <f>VLOOKUP(G353,ชีต2!A:B,2,0)</f>
        <v>20</v>
      </c>
    </row>
    <row r="354" spans="1:12" ht="24" x14ac:dyDescent="0.55000000000000004">
      <c r="A354" s="14">
        <v>44826.64382892361</v>
      </c>
      <c r="B354" s="10">
        <v>350</v>
      </c>
      <c r="C354" s="13" t="s">
        <v>842</v>
      </c>
      <c r="D354" s="15"/>
      <c r="E354" s="16" t="s">
        <v>843</v>
      </c>
      <c r="F354" s="13" t="s">
        <v>37</v>
      </c>
      <c r="G354" s="13" t="s">
        <v>155</v>
      </c>
      <c r="H354" s="13" t="s">
        <v>29</v>
      </c>
      <c r="I354" s="12">
        <f>VLOOKUP(H354,สรุปที่เข้าร่วม!B:D,3,0)</f>
        <v>6</v>
      </c>
      <c r="J354" s="13" t="s">
        <v>21</v>
      </c>
      <c r="K354" s="15">
        <f>VLOOKUP(G354,ชีต2!A:B,2,0)</f>
        <v>21</v>
      </c>
    </row>
    <row r="355" spans="1:12" ht="24" x14ac:dyDescent="0.55000000000000004">
      <c r="A355" s="14">
        <v>44826.885270300925</v>
      </c>
      <c r="B355" s="10">
        <v>351</v>
      </c>
      <c r="C355" s="13" t="s">
        <v>1040</v>
      </c>
      <c r="D355" s="13" t="s">
        <v>1040</v>
      </c>
      <c r="E355" s="16" t="s">
        <v>1041</v>
      </c>
      <c r="F355" s="13" t="s">
        <v>37</v>
      </c>
      <c r="G355" s="13" t="s">
        <v>1039</v>
      </c>
      <c r="H355" s="13" t="s">
        <v>29</v>
      </c>
      <c r="I355" s="12">
        <f>VLOOKUP(H355,สรุปที่เข้าร่วม!B:D,3,0)</f>
        <v>6</v>
      </c>
      <c r="J355" s="13" t="s">
        <v>16</v>
      </c>
      <c r="K355" s="15">
        <f>VLOOKUP(G355,ชีต2!A:B,2,0)</f>
        <v>22</v>
      </c>
      <c r="L355" s="110" t="str">
        <f>VLOOKUP(K355,school!E:F,2,0)</f>
        <v>สันติราษฎร์วิทยาลัย</v>
      </c>
    </row>
    <row r="356" spans="1:12" ht="24" x14ac:dyDescent="0.55000000000000004">
      <c r="A356" s="14">
        <v>44827.192377175925</v>
      </c>
      <c r="B356" s="10">
        <v>352</v>
      </c>
      <c r="C356" s="13" t="s">
        <v>1057</v>
      </c>
      <c r="D356" s="13" t="s">
        <v>35</v>
      </c>
      <c r="E356" s="16" t="s">
        <v>1058</v>
      </c>
      <c r="F356" s="13" t="s">
        <v>37</v>
      </c>
      <c r="G356" s="13" t="s">
        <v>1039</v>
      </c>
      <c r="H356" s="13" t="s">
        <v>29</v>
      </c>
      <c r="I356" s="12">
        <f>VLOOKUP(H356,สรุปที่เข้าร่วม!B:D,3,0)</f>
        <v>6</v>
      </c>
      <c r="J356" s="13" t="s">
        <v>16</v>
      </c>
      <c r="K356" s="15">
        <f>VLOOKUP(G356,ชีต2!A:B,2,0)</f>
        <v>22</v>
      </c>
      <c r="L356" s="110" t="str">
        <f>VLOOKUP(K356,school!E:F,2,0)</f>
        <v>สันติราษฎร์วิทยาลัย</v>
      </c>
    </row>
    <row r="357" spans="1:12" ht="24" x14ac:dyDescent="0.55000000000000004">
      <c r="A357" s="14">
        <v>44827.307189814819</v>
      </c>
      <c r="B357" s="10">
        <v>353</v>
      </c>
      <c r="C357" s="13" t="s">
        <v>1065</v>
      </c>
      <c r="D357" s="15"/>
      <c r="E357" s="16" t="s">
        <v>1066</v>
      </c>
      <c r="F357" s="13" t="s">
        <v>37</v>
      </c>
      <c r="G357" s="13" t="s">
        <v>1039</v>
      </c>
      <c r="H357" s="13" t="s">
        <v>29</v>
      </c>
      <c r="I357" s="12">
        <f>VLOOKUP(H357,สรุปที่เข้าร่วม!B:D,3,0)</f>
        <v>6</v>
      </c>
      <c r="J357" s="13" t="s">
        <v>16</v>
      </c>
      <c r="K357" s="15">
        <f>VLOOKUP(G357,ชีต2!A:B,2,0)</f>
        <v>22</v>
      </c>
      <c r="L357" s="110" t="str">
        <f>VLOOKUP(K357,school!E:F,2,0)</f>
        <v>สันติราษฎร์วิทยาลัย</v>
      </c>
    </row>
    <row r="358" spans="1:12" ht="24" x14ac:dyDescent="0.55000000000000004">
      <c r="A358" s="14">
        <v>44827.325902951387</v>
      </c>
      <c r="B358" s="10">
        <v>354</v>
      </c>
      <c r="C358" s="13" t="s">
        <v>1073</v>
      </c>
      <c r="D358" s="13" t="s">
        <v>35</v>
      </c>
      <c r="E358" s="16" t="s">
        <v>1074</v>
      </c>
      <c r="F358" s="13" t="s">
        <v>37</v>
      </c>
      <c r="G358" s="13" t="s">
        <v>1039</v>
      </c>
      <c r="H358" s="13" t="s">
        <v>29</v>
      </c>
      <c r="I358" s="12">
        <f>VLOOKUP(H358,สรุปที่เข้าร่วม!B:D,3,0)</f>
        <v>6</v>
      </c>
      <c r="J358" s="13" t="s">
        <v>16</v>
      </c>
      <c r="K358" s="15">
        <f>VLOOKUP(G358,ชีต2!A:B,2,0)</f>
        <v>22</v>
      </c>
      <c r="L358" s="110" t="str">
        <f>VLOOKUP(K358,school!E:F,2,0)</f>
        <v>สันติราษฎร์วิทยาลัย</v>
      </c>
    </row>
    <row r="359" spans="1:12" ht="24" x14ac:dyDescent="0.55000000000000004">
      <c r="A359" s="14">
        <v>44827.349053877319</v>
      </c>
      <c r="B359" s="10">
        <v>355</v>
      </c>
      <c r="C359" s="13" t="s">
        <v>1082</v>
      </c>
      <c r="D359" s="15"/>
      <c r="E359" s="16" t="s">
        <v>1083</v>
      </c>
      <c r="F359" s="13" t="s">
        <v>37</v>
      </c>
      <c r="G359" s="13" t="s">
        <v>1039</v>
      </c>
      <c r="H359" s="13" t="s">
        <v>29</v>
      </c>
      <c r="I359" s="12">
        <f>VLOOKUP(H359,สรุปที่เข้าร่วม!B:D,3,0)</f>
        <v>6</v>
      </c>
      <c r="J359" s="13" t="s">
        <v>21</v>
      </c>
      <c r="K359" s="15">
        <f>VLOOKUP(G359,ชีต2!A:B,2,0)</f>
        <v>22</v>
      </c>
    </row>
    <row r="360" spans="1:12" ht="24" x14ac:dyDescent="0.55000000000000004">
      <c r="A360" s="14">
        <v>44827.350207800926</v>
      </c>
      <c r="B360" s="10">
        <v>356</v>
      </c>
      <c r="C360" s="13" t="s">
        <v>1089</v>
      </c>
      <c r="D360" s="13" t="s">
        <v>35</v>
      </c>
      <c r="E360" s="16" t="s">
        <v>1090</v>
      </c>
      <c r="F360" s="13" t="s">
        <v>37</v>
      </c>
      <c r="G360" s="13" t="s">
        <v>1039</v>
      </c>
      <c r="H360" s="13" t="s">
        <v>29</v>
      </c>
      <c r="I360" s="12">
        <f>VLOOKUP(H360,สรุปที่เข้าร่วม!B:D,3,0)</f>
        <v>6</v>
      </c>
      <c r="J360" s="13" t="s">
        <v>21</v>
      </c>
      <c r="K360" s="15">
        <f>VLOOKUP(G360,ชีต2!A:B,2,0)</f>
        <v>22</v>
      </c>
    </row>
    <row r="361" spans="1:12" ht="24" x14ac:dyDescent="0.55000000000000004">
      <c r="A361" s="14">
        <v>44827.52601775463</v>
      </c>
      <c r="B361" s="10">
        <v>357</v>
      </c>
      <c r="C361" s="13" t="s">
        <v>1267</v>
      </c>
      <c r="D361" s="15"/>
      <c r="E361" s="16" t="s">
        <v>1268</v>
      </c>
      <c r="F361" s="13" t="s">
        <v>37</v>
      </c>
      <c r="G361" s="13" t="s">
        <v>1262</v>
      </c>
      <c r="H361" s="13" t="s">
        <v>29</v>
      </c>
      <c r="I361" s="12">
        <f>VLOOKUP(H361,สรุปที่เข้าร่วม!B:D,3,0)</f>
        <v>6</v>
      </c>
      <c r="J361" s="13" t="s">
        <v>16</v>
      </c>
      <c r="K361" s="15">
        <f>VLOOKUP(G361,ชีต2!A:B,2,0)</f>
        <v>23</v>
      </c>
      <c r="L361" s="110" t="str">
        <f>VLOOKUP(K361,school!E:F,2,0)</f>
        <v>มัธยมวัดมกุฏกษัตริย์</v>
      </c>
    </row>
    <row r="362" spans="1:12" ht="24" x14ac:dyDescent="0.55000000000000004">
      <c r="A362" s="14">
        <v>44824.682579444445</v>
      </c>
      <c r="B362" s="10">
        <v>358</v>
      </c>
      <c r="C362" s="13" t="s">
        <v>238</v>
      </c>
      <c r="D362" s="15"/>
      <c r="E362" s="16" t="s">
        <v>239</v>
      </c>
      <c r="F362" s="13" t="s">
        <v>37</v>
      </c>
      <c r="G362" s="13" t="s">
        <v>233</v>
      </c>
      <c r="H362" s="13" t="s">
        <v>29</v>
      </c>
      <c r="I362" s="12">
        <f>VLOOKUP(H362,สรุปที่เข้าร่วม!B:D,3,0)</f>
        <v>6</v>
      </c>
      <c r="J362" s="13" t="s">
        <v>21</v>
      </c>
      <c r="K362" s="15">
        <f>VLOOKUP(G362,ชีต2!A:B,2,0)</f>
        <v>25</v>
      </c>
    </row>
    <row r="363" spans="1:12" ht="24" x14ac:dyDescent="0.55000000000000004">
      <c r="A363" s="14">
        <v>44824.683110335653</v>
      </c>
      <c r="B363" s="10">
        <v>359</v>
      </c>
      <c r="C363" s="13" t="s">
        <v>240</v>
      </c>
      <c r="D363" s="15"/>
      <c r="E363" s="16" t="s">
        <v>241</v>
      </c>
      <c r="F363" s="13" t="s">
        <v>37</v>
      </c>
      <c r="G363" s="13" t="s">
        <v>233</v>
      </c>
      <c r="H363" s="13" t="s">
        <v>29</v>
      </c>
      <c r="I363" s="12">
        <f>VLOOKUP(H363,สรุปที่เข้าร่วม!B:D,3,0)</f>
        <v>6</v>
      </c>
      <c r="J363" s="13" t="s">
        <v>21</v>
      </c>
      <c r="K363" s="15">
        <f>VLOOKUP(G363,ชีต2!A:B,2,0)</f>
        <v>25</v>
      </c>
    </row>
    <row r="364" spans="1:12" ht="24" x14ac:dyDescent="0.55000000000000004">
      <c r="A364" s="14">
        <v>44824.683604131948</v>
      </c>
      <c r="B364" s="10">
        <v>360</v>
      </c>
      <c r="C364" s="13" t="s">
        <v>242</v>
      </c>
      <c r="D364" s="15"/>
      <c r="E364" s="16" t="s">
        <v>243</v>
      </c>
      <c r="F364" s="13" t="s">
        <v>37</v>
      </c>
      <c r="G364" s="13" t="s">
        <v>233</v>
      </c>
      <c r="H364" s="13" t="s">
        <v>29</v>
      </c>
      <c r="I364" s="12">
        <f>VLOOKUP(H364,สรุปที่เข้าร่วม!B:D,3,0)</f>
        <v>6</v>
      </c>
      <c r="J364" s="13" t="s">
        <v>21</v>
      </c>
      <c r="K364" s="15">
        <f>VLOOKUP(G364,ชีต2!A:B,2,0)</f>
        <v>25</v>
      </c>
    </row>
    <row r="365" spans="1:12" ht="24" x14ac:dyDescent="0.55000000000000004">
      <c r="A365" s="14">
        <v>44824.684098032405</v>
      </c>
      <c r="B365" s="10">
        <v>361</v>
      </c>
      <c r="C365" s="13" t="s">
        <v>244</v>
      </c>
      <c r="D365" s="15"/>
      <c r="E365" s="16" t="s">
        <v>245</v>
      </c>
      <c r="F365" s="13" t="s">
        <v>37</v>
      </c>
      <c r="G365" s="13" t="s">
        <v>233</v>
      </c>
      <c r="H365" s="13" t="s">
        <v>29</v>
      </c>
      <c r="I365" s="12">
        <f>VLOOKUP(H365,สรุปที่เข้าร่วม!B:D,3,0)</f>
        <v>6</v>
      </c>
      <c r="J365" s="13" t="s">
        <v>21</v>
      </c>
      <c r="K365" s="15">
        <f>VLOOKUP(G365,ชีต2!A:B,2,0)</f>
        <v>25</v>
      </c>
    </row>
    <row r="366" spans="1:12" ht="24" x14ac:dyDescent="0.55000000000000004">
      <c r="A366" s="14">
        <v>44824.684657928243</v>
      </c>
      <c r="B366" s="10">
        <v>362</v>
      </c>
      <c r="C366" s="13" t="s">
        <v>246</v>
      </c>
      <c r="D366" s="15"/>
      <c r="E366" s="16" t="s">
        <v>247</v>
      </c>
      <c r="F366" s="13" t="s">
        <v>37</v>
      </c>
      <c r="G366" s="13" t="s">
        <v>233</v>
      </c>
      <c r="H366" s="13" t="s">
        <v>29</v>
      </c>
      <c r="I366" s="12">
        <f>VLOOKUP(H366,สรุปที่เข้าร่วม!B:D,3,0)</f>
        <v>6</v>
      </c>
      <c r="J366" s="13" t="s">
        <v>21</v>
      </c>
      <c r="K366" s="15">
        <f>VLOOKUP(G366,ชีต2!A:B,2,0)</f>
        <v>25</v>
      </c>
    </row>
    <row r="367" spans="1:12" ht="24" x14ac:dyDescent="0.55000000000000004">
      <c r="A367" s="14">
        <v>44824.685953194443</v>
      </c>
      <c r="B367" s="10">
        <v>363</v>
      </c>
      <c r="C367" s="13" t="s">
        <v>248</v>
      </c>
      <c r="D367" s="15"/>
      <c r="E367" s="16" t="s">
        <v>249</v>
      </c>
      <c r="F367" s="13" t="s">
        <v>37</v>
      </c>
      <c r="G367" s="13" t="s">
        <v>233</v>
      </c>
      <c r="H367" s="13" t="s">
        <v>29</v>
      </c>
      <c r="I367" s="12">
        <f>VLOOKUP(H367,สรุปที่เข้าร่วม!B:D,3,0)</f>
        <v>6</v>
      </c>
      <c r="J367" s="13" t="s">
        <v>21</v>
      </c>
      <c r="K367" s="15">
        <f>VLOOKUP(G367,ชีต2!A:B,2,0)</f>
        <v>25</v>
      </c>
    </row>
    <row r="368" spans="1:12" ht="24" x14ac:dyDescent="0.55000000000000004">
      <c r="A368" s="14">
        <v>44824.687977476853</v>
      </c>
      <c r="B368" s="10">
        <v>364</v>
      </c>
      <c r="C368" s="13" t="s">
        <v>256</v>
      </c>
      <c r="D368" s="15"/>
      <c r="E368" s="16" t="s">
        <v>257</v>
      </c>
      <c r="F368" s="13" t="s">
        <v>24</v>
      </c>
      <c r="G368" s="13" t="s">
        <v>233</v>
      </c>
      <c r="H368" s="13" t="s">
        <v>29</v>
      </c>
      <c r="I368" s="12">
        <f>VLOOKUP(H368,สรุปที่เข้าร่วม!B:D,3,0)</f>
        <v>6</v>
      </c>
      <c r="J368" s="13" t="s">
        <v>21</v>
      </c>
      <c r="K368" s="15">
        <f>VLOOKUP(G368,ชีต2!A:B,2,0)</f>
        <v>25</v>
      </c>
    </row>
    <row r="369" spans="1:12" ht="24" x14ac:dyDescent="0.55000000000000004">
      <c r="A369" s="14">
        <v>44824.550527361112</v>
      </c>
      <c r="B369" s="10">
        <v>365</v>
      </c>
      <c r="C369" s="13" t="s">
        <v>181</v>
      </c>
      <c r="D369" s="13" t="s">
        <v>35</v>
      </c>
      <c r="E369" s="16" t="s">
        <v>182</v>
      </c>
      <c r="F369" s="13" t="s">
        <v>37</v>
      </c>
      <c r="G369" s="13" t="s">
        <v>172</v>
      </c>
      <c r="H369" s="13" t="s">
        <v>29</v>
      </c>
      <c r="I369" s="12">
        <f>VLOOKUP(H369,สรุปที่เข้าร่วม!B:D,3,0)</f>
        <v>6</v>
      </c>
      <c r="J369" s="13" t="s">
        <v>21</v>
      </c>
      <c r="K369" s="15">
        <f>VLOOKUP(G369,ชีต2!A:B,2,0)</f>
        <v>26</v>
      </c>
    </row>
    <row r="370" spans="1:12" ht="24" x14ac:dyDescent="0.55000000000000004">
      <c r="A370" s="14">
        <v>44824.551016793979</v>
      </c>
      <c r="B370" s="10">
        <v>366</v>
      </c>
      <c r="C370" s="13" t="s">
        <v>183</v>
      </c>
      <c r="D370" s="13" t="s">
        <v>35</v>
      </c>
      <c r="E370" s="16" t="s">
        <v>184</v>
      </c>
      <c r="F370" s="13" t="s">
        <v>37</v>
      </c>
      <c r="G370" s="13" t="s">
        <v>172</v>
      </c>
      <c r="H370" s="13" t="s">
        <v>29</v>
      </c>
      <c r="I370" s="12">
        <f>VLOOKUP(H370,สรุปที่เข้าร่วม!B:D,3,0)</f>
        <v>6</v>
      </c>
      <c r="J370" s="13" t="s">
        <v>21</v>
      </c>
      <c r="K370" s="15">
        <f>VLOOKUP(G370,ชีต2!A:B,2,0)</f>
        <v>26</v>
      </c>
    </row>
    <row r="371" spans="1:12" ht="24" x14ac:dyDescent="0.55000000000000004">
      <c r="A371" s="14">
        <v>44824.552355694439</v>
      </c>
      <c r="B371" s="10">
        <v>367</v>
      </c>
      <c r="C371" s="13" t="s">
        <v>185</v>
      </c>
      <c r="D371" s="13" t="s">
        <v>35</v>
      </c>
      <c r="E371" s="16" t="s">
        <v>186</v>
      </c>
      <c r="F371" s="13" t="s">
        <v>37</v>
      </c>
      <c r="G371" s="13" t="s">
        <v>172</v>
      </c>
      <c r="H371" s="13" t="s">
        <v>29</v>
      </c>
      <c r="I371" s="12">
        <f>VLOOKUP(H371,สรุปที่เข้าร่วม!B:D,3,0)</f>
        <v>6</v>
      </c>
      <c r="J371" s="13" t="s">
        <v>21</v>
      </c>
      <c r="K371" s="15">
        <f>VLOOKUP(G371,ชีต2!A:B,2,0)</f>
        <v>26</v>
      </c>
    </row>
    <row r="372" spans="1:12" ht="24" x14ac:dyDescent="0.55000000000000004">
      <c r="A372" s="14">
        <v>44824.529680787033</v>
      </c>
      <c r="B372" s="10">
        <v>368</v>
      </c>
      <c r="C372" s="13" t="s">
        <v>164</v>
      </c>
      <c r="D372" s="13" t="s">
        <v>35</v>
      </c>
      <c r="E372" s="16" t="s">
        <v>165</v>
      </c>
      <c r="F372" s="13" t="s">
        <v>24</v>
      </c>
      <c r="G372" s="13" t="s">
        <v>166</v>
      </c>
      <c r="H372" s="13" t="s">
        <v>29</v>
      </c>
      <c r="I372" s="12">
        <f>VLOOKUP(H372,สรุปที่เข้าร่วม!B:D,3,0)</f>
        <v>6</v>
      </c>
      <c r="J372" s="13" t="s">
        <v>21</v>
      </c>
      <c r="K372" s="15">
        <f>VLOOKUP(G372,ชีต2!A:B,2,0)</f>
        <v>27</v>
      </c>
    </row>
    <row r="373" spans="1:12" ht="24" x14ac:dyDescent="0.55000000000000004">
      <c r="A373" s="14">
        <v>44825.627365844906</v>
      </c>
      <c r="B373" s="10">
        <v>369</v>
      </c>
      <c r="C373" s="13" t="s">
        <v>474</v>
      </c>
      <c r="D373" s="15"/>
      <c r="E373" s="16" t="s">
        <v>475</v>
      </c>
      <c r="F373" s="13" t="s">
        <v>37</v>
      </c>
      <c r="G373" s="13" t="s">
        <v>166</v>
      </c>
      <c r="H373" s="13" t="s">
        <v>29</v>
      </c>
      <c r="I373" s="12">
        <f>VLOOKUP(H373,สรุปที่เข้าร่วม!B:D,3,0)</f>
        <v>6</v>
      </c>
      <c r="J373" s="13" t="s">
        <v>21</v>
      </c>
      <c r="K373" s="15">
        <f>VLOOKUP(G373,ชีต2!A:B,2,0)</f>
        <v>27</v>
      </c>
    </row>
    <row r="374" spans="1:12" ht="24" x14ac:dyDescent="0.55000000000000004">
      <c r="A374" s="14">
        <v>44824.419303414354</v>
      </c>
      <c r="B374" s="10">
        <v>370</v>
      </c>
      <c r="C374" s="13" t="s">
        <v>116</v>
      </c>
      <c r="D374" s="15"/>
      <c r="E374" s="16" t="s">
        <v>117</v>
      </c>
      <c r="F374" s="13" t="s">
        <v>37</v>
      </c>
      <c r="G374" s="13" t="s">
        <v>112</v>
      </c>
      <c r="H374" s="13" t="s">
        <v>29</v>
      </c>
      <c r="I374" s="12">
        <f>VLOOKUP(H374,สรุปที่เข้าร่วม!B:D,3,0)</f>
        <v>6</v>
      </c>
      <c r="J374" s="13" t="s">
        <v>21</v>
      </c>
      <c r="K374" s="15">
        <f>VLOOKUP(G374,ชีต2!A:B,2,0)</f>
        <v>28</v>
      </c>
    </row>
    <row r="375" spans="1:12" ht="24" x14ac:dyDescent="0.55000000000000004">
      <c r="A375" s="14">
        <v>44824.473695428242</v>
      </c>
      <c r="B375" s="10">
        <v>371</v>
      </c>
      <c r="C375" s="13" t="s">
        <v>139</v>
      </c>
      <c r="D375" s="13" t="s">
        <v>140</v>
      </c>
      <c r="E375" s="16" t="s">
        <v>141</v>
      </c>
      <c r="F375" s="13" t="s">
        <v>37</v>
      </c>
      <c r="G375" s="13" t="s">
        <v>112</v>
      </c>
      <c r="H375" s="13" t="s">
        <v>29</v>
      </c>
      <c r="I375" s="12">
        <f>VLOOKUP(H375,สรุปที่เข้าร่วม!B:D,3,0)</f>
        <v>6</v>
      </c>
      <c r="J375" s="13" t="s">
        <v>21</v>
      </c>
      <c r="K375" s="15">
        <f>VLOOKUP(G375,ชีต2!A:B,2,0)</f>
        <v>28</v>
      </c>
    </row>
    <row r="376" spans="1:12" ht="24" x14ac:dyDescent="0.55000000000000004">
      <c r="A376" s="14">
        <v>44824.421959861109</v>
      </c>
      <c r="B376" s="10">
        <v>372</v>
      </c>
      <c r="C376" s="13" t="s">
        <v>120</v>
      </c>
      <c r="D376" s="15"/>
      <c r="E376" s="16" t="s">
        <v>121</v>
      </c>
      <c r="F376" s="13" t="s">
        <v>37</v>
      </c>
      <c r="G376" s="13" t="s">
        <v>85</v>
      </c>
      <c r="H376" s="13" t="s">
        <v>29</v>
      </c>
      <c r="I376" s="12">
        <f>VLOOKUP(H376,สรุปที่เข้าร่วม!B:D,3,0)</f>
        <v>6</v>
      </c>
      <c r="J376" s="13" t="s">
        <v>16</v>
      </c>
      <c r="K376" s="15">
        <f>VLOOKUP(G376,ชีต2!A:B,2,0)</f>
        <v>30</v>
      </c>
      <c r="L376" s="110" t="str">
        <f>VLOOKUP(K376,school!E:F,2,0)</f>
        <v>มัธยมวัดดุสิตาราม</v>
      </c>
    </row>
    <row r="377" spans="1:12" ht="24" x14ac:dyDescent="0.55000000000000004">
      <c r="A377" s="14">
        <v>44824.470495891204</v>
      </c>
      <c r="B377" s="10">
        <v>373</v>
      </c>
      <c r="C377" s="13" t="s">
        <v>134</v>
      </c>
      <c r="D377" s="13" t="s">
        <v>135</v>
      </c>
      <c r="E377" s="16" t="s">
        <v>136</v>
      </c>
      <c r="F377" s="13" t="s">
        <v>37</v>
      </c>
      <c r="G377" s="13" t="s">
        <v>85</v>
      </c>
      <c r="H377" s="13" t="s">
        <v>29</v>
      </c>
      <c r="I377" s="12">
        <f>VLOOKUP(H377,สรุปที่เข้าร่วม!B:D,3,0)</f>
        <v>6</v>
      </c>
      <c r="J377" s="13" t="s">
        <v>21</v>
      </c>
      <c r="K377" s="15">
        <f>VLOOKUP(G377,ชีต2!A:B,2,0)</f>
        <v>30</v>
      </c>
    </row>
    <row r="378" spans="1:12" ht="24" x14ac:dyDescent="0.55000000000000004">
      <c r="A378" s="14">
        <v>44825.355953148144</v>
      </c>
      <c r="B378" s="10">
        <v>374</v>
      </c>
      <c r="C378" s="13" t="s">
        <v>323</v>
      </c>
      <c r="D378" s="15"/>
      <c r="E378" s="16" t="s">
        <v>324</v>
      </c>
      <c r="F378" s="13" t="s">
        <v>37</v>
      </c>
      <c r="G378" s="13" t="s">
        <v>299</v>
      </c>
      <c r="H378" s="13" t="s">
        <v>29</v>
      </c>
      <c r="I378" s="12">
        <f>VLOOKUP(H378,สรุปที่เข้าร่วม!B:D,3,0)</f>
        <v>6</v>
      </c>
      <c r="J378" s="13" t="s">
        <v>16</v>
      </c>
      <c r="K378" s="15">
        <f>VLOOKUP(G378,ชีต2!A:B,2,0)</f>
        <v>32</v>
      </c>
      <c r="L378" s="110" t="str">
        <f>VLOOKUP(K378,school!E:F,2,0)</f>
        <v>วัดบวรมงคล</v>
      </c>
    </row>
    <row r="379" spans="1:12" ht="24" x14ac:dyDescent="0.55000000000000004">
      <c r="A379" s="14">
        <v>44824.356161076386</v>
      </c>
      <c r="B379" s="10">
        <v>375</v>
      </c>
      <c r="C379" s="13" t="s">
        <v>76</v>
      </c>
      <c r="D379" s="15"/>
      <c r="E379" s="16" t="s">
        <v>77</v>
      </c>
      <c r="F379" s="13" t="s">
        <v>37</v>
      </c>
      <c r="G379" s="13" t="s">
        <v>60</v>
      </c>
      <c r="H379" s="13" t="s">
        <v>29</v>
      </c>
      <c r="I379" s="12">
        <f>VLOOKUP(H379,สรุปที่เข้าร่วม!B:D,3,0)</f>
        <v>6</v>
      </c>
      <c r="J379" s="13" t="s">
        <v>21</v>
      </c>
      <c r="K379" s="15">
        <f>VLOOKUP(G379,ชีต2!A:B,2,0)</f>
        <v>33</v>
      </c>
    </row>
    <row r="380" spans="1:12" ht="24" x14ac:dyDescent="0.55000000000000004">
      <c r="A380" s="14">
        <v>44824.429069143516</v>
      </c>
      <c r="B380" s="10">
        <v>376</v>
      </c>
      <c r="C380" s="13" t="s">
        <v>125</v>
      </c>
      <c r="D380" s="13" t="s">
        <v>35</v>
      </c>
      <c r="E380" s="16" t="s">
        <v>126</v>
      </c>
      <c r="F380" s="13" t="s">
        <v>37</v>
      </c>
      <c r="G380" s="13" t="s">
        <v>60</v>
      </c>
      <c r="H380" s="13" t="s">
        <v>29</v>
      </c>
      <c r="I380" s="12">
        <f>VLOOKUP(H380,สรุปที่เข้าร่วม!B:D,3,0)</f>
        <v>6</v>
      </c>
      <c r="J380" s="13" t="s">
        <v>21</v>
      </c>
      <c r="K380" s="15">
        <f>VLOOKUP(G380,ชีต2!A:B,2,0)</f>
        <v>33</v>
      </c>
    </row>
    <row r="381" spans="1:12" ht="24" x14ac:dyDescent="0.55000000000000004">
      <c r="A381" s="14">
        <v>44824.444751712959</v>
      </c>
      <c r="B381" s="10">
        <v>377</v>
      </c>
      <c r="C381" s="13" t="s">
        <v>127</v>
      </c>
      <c r="D381" s="13" t="s">
        <v>35</v>
      </c>
      <c r="E381" s="16" t="s">
        <v>128</v>
      </c>
      <c r="F381" s="13" t="s">
        <v>37</v>
      </c>
      <c r="G381" s="13" t="s">
        <v>60</v>
      </c>
      <c r="H381" s="13" t="s">
        <v>29</v>
      </c>
      <c r="I381" s="12">
        <f>VLOOKUP(H381,สรุปที่เข้าร่วม!B:D,3,0)</f>
        <v>6</v>
      </c>
      <c r="J381" s="13" t="s">
        <v>21</v>
      </c>
      <c r="K381" s="15">
        <f>VLOOKUP(G381,ชีต2!A:B,2,0)</f>
        <v>33</v>
      </c>
    </row>
    <row r="382" spans="1:12" ht="24" x14ac:dyDescent="0.55000000000000004">
      <c r="A382" s="14">
        <v>44825.421515925926</v>
      </c>
      <c r="B382" s="10">
        <v>378</v>
      </c>
      <c r="C382" s="13" t="s">
        <v>350</v>
      </c>
      <c r="D382" s="15"/>
      <c r="E382" s="16" t="s">
        <v>351</v>
      </c>
      <c r="F382" s="13" t="s">
        <v>37</v>
      </c>
      <c r="G382" s="13" t="s">
        <v>60</v>
      </c>
      <c r="H382" s="13" t="s">
        <v>29</v>
      </c>
      <c r="I382" s="12">
        <f>VLOOKUP(H382,สรุปที่เข้าร่วม!B:D,3,0)</f>
        <v>6</v>
      </c>
      <c r="J382" s="13" t="s">
        <v>21</v>
      </c>
      <c r="K382" s="15">
        <f>VLOOKUP(G382,ชีต2!A:B,2,0)</f>
        <v>33</v>
      </c>
    </row>
    <row r="383" spans="1:12" ht="24" x14ac:dyDescent="0.55000000000000004">
      <c r="A383" s="14">
        <v>44826.648901689812</v>
      </c>
      <c r="B383" s="10">
        <v>379</v>
      </c>
      <c r="C383" s="13" t="s">
        <v>856</v>
      </c>
      <c r="D383" s="15"/>
      <c r="E383" s="16" t="s">
        <v>857</v>
      </c>
      <c r="F383" s="13" t="s">
        <v>37</v>
      </c>
      <c r="G383" s="13" t="s">
        <v>846</v>
      </c>
      <c r="H383" s="13" t="s">
        <v>29</v>
      </c>
      <c r="I383" s="12">
        <f>VLOOKUP(H383,สรุปที่เข้าร่วม!B:D,3,0)</f>
        <v>6</v>
      </c>
      <c r="J383" s="13" t="s">
        <v>16</v>
      </c>
      <c r="K383" s="15">
        <f>VLOOKUP(G383,ชีต2!A:B,2,0)</f>
        <v>34</v>
      </c>
      <c r="L383" s="110" t="str">
        <f>VLOOKUP(K383,school!E:F,2,0)</f>
        <v>สตรีวัดระฆัง</v>
      </c>
    </row>
    <row r="384" spans="1:12" ht="24" x14ac:dyDescent="0.55000000000000004">
      <c r="A384" s="14">
        <v>44826.64971114583</v>
      </c>
      <c r="B384" s="10">
        <v>380</v>
      </c>
      <c r="C384" s="13" t="s">
        <v>860</v>
      </c>
      <c r="D384" s="13" t="s">
        <v>861</v>
      </c>
      <c r="E384" s="16" t="s">
        <v>862</v>
      </c>
      <c r="F384" s="13" t="s">
        <v>37</v>
      </c>
      <c r="G384" s="13" t="s">
        <v>846</v>
      </c>
      <c r="H384" s="13" t="s">
        <v>29</v>
      </c>
      <c r="I384" s="12">
        <f>VLOOKUP(H384,สรุปที่เข้าร่วม!B:D,3,0)</f>
        <v>6</v>
      </c>
      <c r="J384" s="13" t="s">
        <v>16</v>
      </c>
      <c r="K384" s="15">
        <f>VLOOKUP(G384,ชีต2!A:B,2,0)</f>
        <v>34</v>
      </c>
      <c r="L384" s="110" t="str">
        <f>VLOOKUP(K384,school!E:F,2,0)</f>
        <v>สตรีวัดระฆัง</v>
      </c>
    </row>
    <row r="385" spans="1:12" ht="24" x14ac:dyDescent="0.55000000000000004">
      <c r="A385" s="14">
        <v>44826.65068288194</v>
      </c>
      <c r="B385" s="10">
        <v>381</v>
      </c>
      <c r="C385" s="13" t="s">
        <v>863</v>
      </c>
      <c r="D385" s="15"/>
      <c r="E385" s="16" t="s">
        <v>864</v>
      </c>
      <c r="F385" s="13" t="s">
        <v>37</v>
      </c>
      <c r="G385" s="13" t="s">
        <v>846</v>
      </c>
      <c r="H385" s="13" t="s">
        <v>29</v>
      </c>
      <c r="I385" s="12">
        <f>VLOOKUP(H385,สรุปที่เข้าร่วม!B:D,3,0)</f>
        <v>6</v>
      </c>
      <c r="J385" s="13" t="s">
        <v>16</v>
      </c>
      <c r="K385" s="15">
        <f>VLOOKUP(G385,ชีต2!A:B,2,0)</f>
        <v>34</v>
      </c>
      <c r="L385" s="110" t="str">
        <f>VLOOKUP(K385,school!E:F,2,0)</f>
        <v>สตรีวัดระฆัง</v>
      </c>
    </row>
    <row r="386" spans="1:12" ht="24" x14ac:dyDescent="0.55000000000000004">
      <c r="A386" s="14">
        <v>44826.823138622683</v>
      </c>
      <c r="B386" s="10">
        <v>382</v>
      </c>
      <c r="C386" s="13" t="s">
        <v>1024</v>
      </c>
      <c r="D386" s="15"/>
      <c r="E386" s="16" t="s">
        <v>1025</v>
      </c>
      <c r="F386" s="13" t="s">
        <v>37</v>
      </c>
      <c r="G386" s="13" t="s">
        <v>846</v>
      </c>
      <c r="H386" s="13" t="s">
        <v>29</v>
      </c>
      <c r="I386" s="12">
        <f>VLOOKUP(H386,สรุปที่เข้าร่วม!B:D,3,0)</f>
        <v>6</v>
      </c>
      <c r="J386" s="13" t="s">
        <v>16</v>
      </c>
      <c r="K386" s="15">
        <f>VLOOKUP(G386,ชีต2!A:B,2,0)</f>
        <v>34</v>
      </c>
      <c r="L386" s="110" t="str">
        <f>VLOOKUP(K386,school!E:F,2,0)</f>
        <v>สตรีวัดระฆัง</v>
      </c>
    </row>
    <row r="387" spans="1:12" ht="24" x14ac:dyDescent="0.55000000000000004">
      <c r="A387" s="14">
        <v>44827.429052569445</v>
      </c>
      <c r="B387" s="10">
        <v>383</v>
      </c>
      <c r="C387" s="13" t="s">
        <v>1164</v>
      </c>
      <c r="D387" s="13" t="s">
        <v>35</v>
      </c>
      <c r="E387" s="16" t="s">
        <v>1165</v>
      </c>
      <c r="F387" s="13" t="s">
        <v>37</v>
      </c>
      <c r="G387" s="13" t="s">
        <v>846</v>
      </c>
      <c r="H387" s="13" t="s">
        <v>29</v>
      </c>
      <c r="I387" s="12">
        <f>VLOOKUP(H387,สรุปที่เข้าร่วม!B:D,3,0)</f>
        <v>6</v>
      </c>
      <c r="J387" s="13" t="s">
        <v>16</v>
      </c>
      <c r="K387" s="15">
        <f>VLOOKUP(G387,ชีต2!A:B,2,0)</f>
        <v>34</v>
      </c>
      <c r="L387" s="110" t="str">
        <f>VLOOKUP(K387,school!E:F,2,0)</f>
        <v>สตรีวัดระฆัง</v>
      </c>
    </row>
    <row r="388" spans="1:12" ht="24" x14ac:dyDescent="0.55000000000000004">
      <c r="A388" s="14">
        <v>44824.461741724532</v>
      </c>
      <c r="B388" s="10">
        <v>384</v>
      </c>
      <c r="C388" s="13" t="s">
        <v>132</v>
      </c>
      <c r="D388" s="15"/>
      <c r="E388" s="16" t="s">
        <v>133</v>
      </c>
      <c r="F388" s="13" t="s">
        <v>24</v>
      </c>
      <c r="G388" s="13" t="s">
        <v>51</v>
      </c>
      <c r="H388" s="13" t="s">
        <v>29</v>
      </c>
      <c r="I388" s="12">
        <f>VLOOKUP(H388,สรุปที่เข้าร่วม!B:D,3,0)</f>
        <v>6</v>
      </c>
      <c r="J388" s="13" t="s">
        <v>21</v>
      </c>
      <c r="K388" s="15">
        <f>VLOOKUP(G388,ชีต2!A:B,2,0)</f>
        <v>35</v>
      </c>
    </row>
    <row r="389" spans="1:12" ht="24" x14ac:dyDescent="0.55000000000000004">
      <c r="A389" s="14">
        <v>44827.401365150465</v>
      </c>
      <c r="B389" s="10">
        <v>385</v>
      </c>
      <c r="C389" s="13" t="s">
        <v>1143</v>
      </c>
      <c r="D389" s="13" t="s">
        <v>35</v>
      </c>
      <c r="E389" s="16" t="s">
        <v>1144</v>
      </c>
      <c r="F389" s="13" t="s">
        <v>37</v>
      </c>
      <c r="G389" s="13" t="s">
        <v>51</v>
      </c>
      <c r="H389" s="13" t="s">
        <v>29</v>
      </c>
      <c r="I389" s="12">
        <f>VLOOKUP(H389,สรุปที่เข้าร่วม!B:D,3,0)</f>
        <v>6</v>
      </c>
      <c r="J389" s="13" t="s">
        <v>16</v>
      </c>
      <c r="K389" s="15">
        <f>VLOOKUP(G389,ชีต2!A:B,2,0)</f>
        <v>35</v>
      </c>
      <c r="L389" s="110" t="str">
        <f>VLOOKUP(K389,school!E:F,2,0)</f>
        <v>วิมุตยารามพิทยากร</v>
      </c>
    </row>
    <row r="390" spans="1:12" ht="24" x14ac:dyDescent="0.55000000000000004">
      <c r="A390" s="14">
        <v>44827.525972719908</v>
      </c>
      <c r="B390" s="10">
        <v>386</v>
      </c>
      <c r="C390" s="13" t="s">
        <v>1265</v>
      </c>
      <c r="D390" s="15"/>
      <c r="E390" s="16" t="s">
        <v>1266</v>
      </c>
      <c r="F390" s="13" t="s">
        <v>37</v>
      </c>
      <c r="G390" s="13" t="s">
        <v>1231</v>
      </c>
      <c r="H390" s="13" t="s">
        <v>29</v>
      </c>
      <c r="I390" s="12">
        <f>VLOOKUP(H390,สรุปที่เข้าร่วม!B:D,3,0)</f>
        <v>6</v>
      </c>
      <c r="J390" s="13" t="s">
        <v>21</v>
      </c>
      <c r="K390" s="15">
        <f>VLOOKUP(G390,ชีต2!A:B,2,0)</f>
        <v>37</v>
      </c>
    </row>
    <row r="391" spans="1:12" ht="24" x14ac:dyDescent="0.55000000000000004">
      <c r="A391" s="14">
        <v>44827.527523414348</v>
      </c>
      <c r="B391" s="10">
        <v>387</v>
      </c>
      <c r="C391" s="13" t="s">
        <v>1271</v>
      </c>
      <c r="D391" s="15"/>
      <c r="E391" s="16" t="s">
        <v>1272</v>
      </c>
      <c r="F391" s="13" t="s">
        <v>37</v>
      </c>
      <c r="G391" s="13" t="s">
        <v>1231</v>
      </c>
      <c r="H391" s="13" t="s">
        <v>29</v>
      </c>
      <c r="I391" s="12">
        <f>VLOOKUP(H391,สรุปที่เข้าร่วม!B:D,3,0)</f>
        <v>6</v>
      </c>
      <c r="J391" s="13" t="s">
        <v>21</v>
      </c>
      <c r="K391" s="15">
        <f>VLOOKUP(G391,ชีต2!A:B,2,0)</f>
        <v>37</v>
      </c>
    </row>
    <row r="392" spans="1:12" ht="24" x14ac:dyDescent="0.55000000000000004">
      <c r="A392" s="14">
        <v>44827.535559374999</v>
      </c>
      <c r="B392" s="10">
        <v>388</v>
      </c>
      <c r="C392" s="13" t="s">
        <v>1292</v>
      </c>
      <c r="D392" s="15"/>
      <c r="E392" s="16" t="s">
        <v>1293</v>
      </c>
      <c r="F392" s="13" t="s">
        <v>37</v>
      </c>
      <c r="G392" s="13" t="s">
        <v>1231</v>
      </c>
      <c r="H392" s="13" t="s">
        <v>29</v>
      </c>
      <c r="I392" s="12">
        <f>VLOOKUP(H392,สรุปที่เข้าร่วม!B:D,3,0)</f>
        <v>6</v>
      </c>
      <c r="J392" s="13" t="s">
        <v>21</v>
      </c>
      <c r="K392" s="15">
        <f>VLOOKUP(G392,ชีต2!A:B,2,0)</f>
        <v>37</v>
      </c>
    </row>
    <row r="393" spans="1:12" ht="24" x14ac:dyDescent="0.55000000000000004">
      <c r="A393" s="14">
        <v>44827.541626446764</v>
      </c>
      <c r="B393" s="10">
        <v>389</v>
      </c>
      <c r="C393" s="13" t="s">
        <v>1302</v>
      </c>
      <c r="D393" s="15"/>
      <c r="E393" s="16" t="s">
        <v>1303</v>
      </c>
      <c r="F393" s="13" t="s">
        <v>37</v>
      </c>
      <c r="G393" s="13" t="s">
        <v>1231</v>
      </c>
      <c r="H393" s="13" t="s">
        <v>29</v>
      </c>
      <c r="I393" s="12">
        <f>VLOOKUP(H393,สรุปที่เข้าร่วม!B:D,3,0)</f>
        <v>6</v>
      </c>
      <c r="J393" s="13" t="s">
        <v>21</v>
      </c>
      <c r="K393" s="15">
        <f>VLOOKUP(G393,ชีต2!A:B,2,0)</f>
        <v>37</v>
      </c>
    </row>
    <row r="394" spans="1:12" ht="24" x14ac:dyDescent="0.55000000000000004">
      <c r="A394" s="14">
        <v>44827.544802523145</v>
      </c>
      <c r="B394" s="10">
        <v>390</v>
      </c>
      <c r="C394" s="13" t="s">
        <v>1305</v>
      </c>
      <c r="D394" s="13"/>
      <c r="E394" s="16" t="s">
        <v>1306</v>
      </c>
      <c r="F394" s="13" t="s">
        <v>37</v>
      </c>
      <c r="G394" s="13" t="s">
        <v>1231</v>
      </c>
      <c r="H394" s="13" t="s">
        <v>29</v>
      </c>
      <c r="I394" s="12">
        <f>VLOOKUP(H394,สรุปที่เข้าร่วม!B:D,3,0)</f>
        <v>6</v>
      </c>
      <c r="J394" s="13" t="s">
        <v>21</v>
      </c>
      <c r="K394" s="15">
        <f>VLOOKUP(G394,ชีต2!A:B,2,0)</f>
        <v>37</v>
      </c>
    </row>
    <row r="395" spans="1:12" ht="24" x14ac:dyDescent="0.55000000000000004">
      <c r="A395" s="14">
        <v>44827.614904363421</v>
      </c>
      <c r="B395" s="10">
        <v>391</v>
      </c>
      <c r="C395" s="13" t="s">
        <v>1443</v>
      </c>
      <c r="D395" s="13" t="s">
        <v>1444</v>
      </c>
      <c r="E395" s="16" t="s">
        <v>1445</v>
      </c>
      <c r="F395" s="13" t="s">
        <v>37</v>
      </c>
      <c r="G395" s="13" t="s">
        <v>1231</v>
      </c>
      <c r="H395" s="13" t="s">
        <v>29</v>
      </c>
      <c r="I395" s="12">
        <f>VLOOKUP(H395,สรุปที่เข้าร่วม!B:D,3,0)</f>
        <v>6</v>
      </c>
      <c r="J395" s="13" t="s">
        <v>21</v>
      </c>
      <c r="K395" s="15">
        <f>VLOOKUP(G395,ชีต2!A:B,2,0)</f>
        <v>37</v>
      </c>
    </row>
    <row r="396" spans="1:12" ht="24" x14ac:dyDescent="0.55000000000000004">
      <c r="A396" s="14">
        <v>44827.557819895832</v>
      </c>
      <c r="B396" s="10">
        <v>392</v>
      </c>
      <c r="C396" s="13" t="s">
        <v>1347</v>
      </c>
      <c r="D396" s="13" t="s">
        <v>1348</v>
      </c>
      <c r="E396" s="16" t="s">
        <v>1349</v>
      </c>
      <c r="F396" s="13" t="s">
        <v>37</v>
      </c>
      <c r="G396" s="13" t="s">
        <v>1350</v>
      </c>
      <c r="H396" s="13" t="s">
        <v>29</v>
      </c>
      <c r="I396" s="12">
        <f>VLOOKUP(H396,สรุปที่เข้าร่วม!B:D,3,0)</f>
        <v>6</v>
      </c>
      <c r="J396" s="13" t="s">
        <v>21</v>
      </c>
      <c r="K396" s="15">
        <f>VLOOKUP(G396,ชีต2!A:B,2,0)</f>
        <v>38</v>
      </c>
    </row>
    <row r="397" spans="1:12" ht="24" x14ac:dyDescent="0.55000000000000004">
      <c r="A397" s="14">
        <v>44827.568364756946</v>
      </c>
      <c r="B397" s="10">
        <v>393</v>
      </c>
      <c r="C397" s="13" t="s">
        <v>1386</v>
      </c>
      <c r="D397" s="15"/>
      <c r="E397" s="16" t="s">
        <v>1387</v>
      </c>
      <c r="F397" s="13" t="s">
        <v>37</v>
      </c>
      <c r="G397" s="13" t="s">
        <v>1350</v>
      </c>
      <c r="H397" s="13" t="s">
        <v>29</v>
      </c>
      <c r="I397" s="12">
        <f>VLOOKUP(H397,สรุปที่เข้าร่วม!B:D,3,0)</f>
        <v>6</v>
      </c>
      <c r="J397" s="13" t="s">
        <v>21</v>
      </c>
      <c r="K397" s="15">
        <f>VLOOKUP(G397,ชีต2!A:B,2,0)</f>
        <v>38</v>
      </c>
    </row>
    <row r="398" spans="1:12" ht="24" x14ac:dyDescent="0.55000000000000004">
      <c r="A398" s="14">
        <v>44827.578250520834</v>
      </c>
      <c r="B398" s="10">
        <v>394</v>
      </c>
      <c r="C398" s="13" t="s">
        <v>1403</v>
      </c>
      <c r="D398" s="13" t="s">
        <v>1404</v>
      </c>
      <c r="E398" s="16" t="s">
        <v>1405</v>
      </c>
      <c r="F398" s="13" t="s">
        <v>37</v>
      </c>
      <c r="G398" s="13" t="s">
        <v>1350</v>
      </c>
      <c r="H398" s="13" t="s">
        <v>29</v>
      </c>
      <c r="I398" s="12">
        <f>VLOOKUP(H398,สรุปที่เข้าร่วม!B:D,3,0)</f>
        <v>6</v>
      </c>
      <c r="J398" s="13" t="s">
        <v>21</v>
      </c>
      <c r="K398" s="15">
        <f>VLOOKUP(G398,ชีต2!A:B,2,0)</f>
        <v>38</v>
      </c>
    </row>
    <row r="399" spans="1:12" ht="24" x14ac:dyDescent="0.55000000000000004">
      <c r="A399" s="14">
        <v>44827.517175543981</v>
      </c>
      <c r="B399" s="10">
        <v>395</v>
      </c>
      <c r="C399" s="13" t="s">
        <v>1238</v>
      </c>
      <c r="D399" s="15"/>
      <c r="E399" s="16" t="s">
        <v>1239</v>
      </c>
      <c r="F399" s="13" t="s">
        <v>37</v>
      </c>
      <c r="G399" s="13" t="s">
        <v>1240</v>
      </c>
      <c r="H399" s="13" t="s">
        <v>29</v>
      </c>
      <c r="I399" s="12">
        <f>VLOOKUP(H399,สรุปที่เข้าร่วม!B:D,3,0)</f>
        <v>6</v>
      </c>
      <c r="J399" s="13" t="s">
        <v>21</v>
      </c>
      <c r="K399" s="15">
        <f>VLOOKUP(G399,ชีต2!A:B,2,0)</f>
        <v>39</v>
      </c>
    </row>
    <row r="400" spans="1:12" ht="24" x14ac:dyDescent="0.55000000000000004">
      <c r="A400" s="14">
        <v>44827.530389386578</v>
      </c>
      <c r="B400" s="10">
        <v>396</v>
      </c>
      <c r="C400" s="13" t="s">
        <v>1278</v>
      </c>
      <c r="D400" s="13" t="s">
        <v>35</v>
      </c>
      <c r="E400" s="16" t="s">
        <v>1279</v>
      </c>
      <c r="F400" s="13" t="s">
        <v>37</v>
      </c>
      <c r="G400" s="13" t="s">
        <v>1240</v>
      </c>
      <c r="H400" s="13" t="s">
        <v>29</v>
      </c>
      <c r="I400" s="12">
        <f>VLOOKUP(H400,สรุปที่เข้าร่วม!B:D,3,0)</f>
        <v>6</v>
      </c>
      <c r="J400" s="13" t="s">
        <v>21</v>
      </c>
      <c r="K400" s="15">
        <f>VLOOKUP(G400,ชีต2!A:B,2,0)</f>
        <v>39</v>
      </c>
    </row>
    <row r="401" spans="1:12" ht="24" x14ac:dyDescent="0.55000000000000004">
      <c r="A401" s="14">
        <v>44827.676771747691</v>
      </c>
      <c r="B401" s="10">
        <v>397</v>
      </c>
      <c r="C401" s="13" t="s">
        <v>1476</v>
      </c>
      <c r="D401" s="15"/>
      <c r="E401" s="16" t="s">
        <v>1477</v>
      </c>
      <c r="F401" s="13" t="s">
        <v>37</v>
      </c>
      <c r="G401" s="13" t="s">
        <v>1240</v>
      </c>
      <c r="H401" s="13" t="s">
        <v>29</v>
      </c>
      <c r="I401" s="12">
        <f>VLOOKUP(H401,สรุปที่เข้าร่วม!B:D,3,0)</f>
        <v>6</v>
      </c>
      <c r="J401" s="13" t="s">
        <v>21</v>
      </c>
      <c r="K401" s="15">
        <f>VLOOKUP(G401,ชีต2!A:B,2,0)</f>
        <v>39</v>
      </c>
    </row>
    <row r="402" spans="1:12" ht="24" x14ac:dyDescent="0.55000000000000004">
      <c r="A402" s="14">
        <v>44827.549689976848</v>
      </c>
      <c r="B402" s="10">
        <v>398</v>
      </c>
      <c r="C402" s="13" t="s">
        <v>1326</v>
      </c>
      <c r="D402" s="15"/>
      <c r="E402" s="13" t="s">
        <v>1327</v>
      </c>
      <c r="F402" s="13" t="s">
        <v>37</v>
      </c>
      <c r="G402" s="13" t="s">
        <v>1282</v>
      </c>
      <c r="H402" s="13" t="s">
        <v>29</v>
      </c>
      <c r="I402" s="12">
        <f>VLOOKUP(H402,สรุปที่เข้าร่วม!B:D,3,0)</f>
        <v>6</v>
      </c>
      <c r="J402" s="13" t="s">
        <v>21</v>
      </c>
      <c r="K402" s="15">
        <f>VLOOKUP(G402,ชีต2!A:B,2,0)</f>
        <v>40</v>
      </c>
    </row>
    <row r="403" spans="1:12" ht="24" x14ac:dyDescent="0.55000000000000004">
      <c r="A403" s="14">
        <v>44827.605631770828</v>
      </c>
      <c r="B403" s="10">
        <v>399</v>
      </c>
      <c r="C403" s="13" t="s">
        <v>1435</v>
      </c>
      <c r="D403" s="15"/>
      <c r="E403" s="16" t="s">
        <v>1436</v>
      </c>
      <c r="F403" s="13" t="s">
        <v>37</v>
      </c>
      <c r="G403" s="13" t="s">
        <v>1282</v>
      </c>
      <c r="H403" s="13" t="s">
        <v>29</v>
      </c>
      <c r="I403" s="12">
        <f>VLOOKUP(H403,สรุปที่เข้าร่วม!B:D,3,0)</f>
        <v>6</v>
      </c>
      <c r="J403" s="13" t="s">
        <v>21</v>
      </c>
      <c r="K403" s="15">
        <f>VLOOKUP(G403,ชีต2!A:B,2,0)</f>
        <v>40</v>
      </c>
    </row>
    <row r="404" spans="1:12" ht="24" x14ac:dyDescent="0.55000000000000004">
      <c r="A404" s="14">
        <v>44827.606911215276</v>
      </c>
      <c r="B404" s="10">
        <v>400</v>
      </c>
      <c r="C404" s="13" t="s">
        <v>1437</v>
      </c>
      <c r="D404" s="15"/>
      <c r="E404" s="16" t="s">
        <v>1438</v>
      </c>
      <c r="F404" s="13" t="s">
        <v>37</v>
      </c>
      <c r="G404" s="13" t="s">
        <v>1282</v>
      </c>
      <c r="H404" s="13" t="s">
        <v>29</v>
      </c>
      <c r="I404" s="12">
        <f>VLOOKUP(H404,สรุปที่เข้าร่วม!B:D,3,0)</f>
        <v>6</v>
      </c>
      <c r="J404" s="13" t="s">
        <v>21</v>
      </c>
      <c r="K404" s="15">
        <f>VLOOKUP(G404,ชีต2!A:B,2,0)</f>
        <v>40</v>
      </c>
    </row>
    <row r="405" spans="1:12" ht="24" x14ac:dyDescent="0.55000000000000004">
      <c r="A405" s="14">
        <v>44827.526271527779</v>
      </c>
      <c r="B405" s="10">
        <v>401</v>
      </c>
      <c r="C405" s="13" t="s">
        <v>1269</v>
      </c>
      <c r="D405" s="15"/>
      <c r="E405" s="16" t="s">
        <v>1270</v>
      </c>
      <c r="F405" s="13" t="s">
        <v>37</v>
      </c>
      <c r="G405" s="13" t="s">
        <v>1259</v>
      </c>
      <c r="H405" s="13" t="s">
        <v>29</v>
      </c>
      <c r="I405" s="12">
        <f>VLOOKUP(H405,สรุปที่เข้าร่วม!B:D,3,0)</f>
        <v>6</v>
      </c>
      <c r="J405" s="13" t="s">
        <v>21</v>
      </c>
      <c r="K405" s="15">
        <f>VLOOKUP(G405,ชีต2!A:B,2,0)</f>
        <v>41</v>
      </c>
    </row>
    <row r="406" spans="1:12" ht="24" x14ac:dyDescent="0.55000000000000004">
      <c r="A406" s="14">
        <v>44825.293501597218</v>
      </c>
      <c r="B406" s="10">
        <v>402</v>
      </c>
      <c r="C406" s="13" t="s">
        <v>314</v>
      </c>
      <c r="D406" s="15"/>
      <c r="E406" s="16" t="s">
        <v>315</v>
      </c>
      <c r="F406" s="13" t="s">
        <v>37</v>
      </c>
      <c r="G406" s="13" t="s">
        <v>206</v>
      </c>
      <c r="H406" s="13" t="s">
        <v>29</v>
      </c>
      <c r="I406" s="12">
        <f>VLOOKUP(H406,สรุปที่เข้าร่วม!B:D,3,0)</f>
        <v>6</v>
      </c>
      <c r="J406" s="13" t="s">
        <v>21</v>
      </c>
      <c r="K406" s="15">
        <f>VLOOKUP(G406,ชีต2!A:B,2,0)</f>
        <v>42</v>
      </c>
    </row>
    <row r="407" spans="1:12" ht="24" x14ac:dyDescent="0.55000000000000004">
      <c r="A407" s="14">
        <v>44827.540873715276</v>
      </c>
      <c r="B407" s="10">
        <v>403</v>
      </c>
      <c r="C407" s="13" t="s">
        <v>1300</v>
      </c>
      <c r="D407" s="13" t="s">
        <v>35</v>
      </c>
      <c r="E407" s="13" t="s">
        <v>1301</v>
      </c>
      <c r="F407" s="13" t="s">
        <v>37</v>
      </c>
      <c r="G407" s="13" t="s">
        <v>206</v>
      </c>
      <c r="H407" s="13" t="s">
        <v>29</v>
      </c>
      <c r="I407" s="12">
        <f>VLOOKUP(H407,สรุปที่เข้าร่วม!B:D,3,0)</f>
        <v>6</v>
      </c>
      <c r="J407" s="13" t="s">
        <v>21</v>
      </c>
      <c r="K407" s="15">
        <f>VLOOKUP(G407,ชีต2!A:B,2,0)</f>
        <v>42</v>
      </c>
    </row>
    <row r="408" spans="1:12" ht="24" x14ac:dyDescent="0.55000000000000004">
      <c r="A408" s="14">
        <v>44827.570836851854</v>
      </c>
      <c r="B408" s="10">
        <v>404</v>
      </c>
      <c r="C408" s="13" t="s">
        <v>1388</v>
      </c>
      <c r="D408" s="13" t="s">
        <v>35</v>
      </c>
      <c r="E408" s="13" t="s">
        <v>1389</v>
      </c>
      <c r="F408" s="13" t="s">
        <v>37</v>
      </c>
      <c r="G408" s="13" t="s">
        <v>206</v>
      </c>
      <c r="H408" s="13" t="s">
        <v>29</v>
      </c>
      <c r="I408" s="12">
        <f>VLOOKUP(H408,สรุปที่เข้าร่วม!B:D,3,0)</f>
        <v>6</v>
      </c>
      <c r="J408" s="13" t="s">
        <v>21</v>
      </c>
      <c r="K408" s="15">
        <f>VLOOKUP(G408,ชีต2!A:B,2,0)</f>
        <v>42</v>
      </c>
    </row>
    <row r="409" spans="1:12" ht="24" x14ac:dyDescent="0.55000000000000004">
      <c r="A409" s="14">
        <v>44827.571961678244</v>
      </c>
      <c r="B409" s="10">
        <v>405</v>
      </c>
      <c r="C409" s="13" t="s">
        <v>1390</v>
      </c>
      <c r="D409" s="15"/>
      <c r="E409" s="16" t="s">
        <v>1391</v>
      </c>
      <c r="F409" s="13" t="s">
        <v>37</v>
      </c>
      <c r="G409" s="13" t="s">
        <v>206</v>
      </c>
      <c r="H409" s="13" t="s">
        <v>29</v>
      </c>
      <c r="I409" s="12">
        <f>VLOOKUP(H409,สรุปที่เข้าร่วม!B:D,3,0)</f>
        <v>6</v>
      </c>
      <c r="J409" s="13" t="s">
        <v>16</v>
      </c>
      <c r="K409" s="15">
        <f>VLOOKUP(G409,ชีต2!A:B,2,0)</f>
        <v>42</v>
      </c>
      <c r="L409" s="110" t="str">
        <f>VLOOKUP(K409,school!E:F,2,0)</f>
        <v>ศึกษานารี</v>
      </c>
    </row>
    <row r="410" spans="1:12" ht="24" x14ac:dyDescent="0.55000000000000004">
      <c r="A410" s="14">
        <v>44827.573506134257</v>
      </c>
      <c r="B410" s="10">
        <v>406</v>
      </c>
      <c r="C410" s="13" t="s">
        <v>1392</v>
      </c>
      <c r="D410" s="15"/>
      <c r="E410" s="16" t="s">
        <v>1393</v>
      </c>
      <c r="F410" s="13" t="s">
        <v>37</v>
      </c>
      <c r="G410" s="13" t="s">
        <v>206</v>
      </c>
      <c r="H410" s="13" t="s">
        <v>29</v>
      </c>
      <c r="I410" s="12">
        <f>VLOOKUP(H410,สรุปที่เข้าร่วม!B:D,3,0)</f>
        <v>6</v>
      </c>
      <c r="J410" s="13" t="s">
        <v>21</v>
      </c>
      <c r="K410" s="15">
        <f>VLOOKUP(G410,ชีต2!A:B,2,0)</f>
        <v>42</v>
      </c>
    </row>
    <row r="411" spans="1:12" ht="24" x14ac:dyDescent="0.55000000000000004">
      <c r="A411" s="14">
        <v>44827.583514687503</v>
      </c>
      <c r="B411" s="10">
        <v>407</v>
      </c>
      <c r="C411" s="13" t="s">
        <v>1406</v>
      </c>
      <c r="D411" s="13" t="s">
        <v>35</v>
      </c>
      <c r="E411" s="16" t="s">
        <v>1407</v>
      </c>
      <c r="F411" s="13" t="s">
        <v>37</v>
      </c>
      <c r="G411" s="13" t="s">
        <v>206</v>
      </c>
      <c r="H411" s="13" t="s">
        <v>29</v>
      </c>
      <c r="I411" s="12">
        <f>VLOOKUP(H411,สรุปที่เข้าร่วม!B:D,3,0)</f>
        <v>6</v>
      </c>
      <c r="J411" s="13" t="s">
        <v>21</v>
      </c>
      <c r="K411" s="15">
        <f>VLOOKUP(G411,ชีต2!A:B,2,0)</f>
        <v>42</v>
      </c>
    </row>
    <row r="412" spans="1:12" ht="24" x14ac:dyDescent="0.55000000000000004">
      <c r="A412" s="14">
        <v>44827.590294456022</v>
      </c>
      <c r="B412" s="10">
        <v>408</v>
      </c>
      <c r="C412" s="13" t="s">
        <v>1417</v>
      </c>
      <c r="D412" s="15"/>
      <c r="E412" s="16" t="s">
        <v>1418</v>
      </c>
      <c r="F412" s="13" t="s">
        <v>37</v>
      </c>
      <c r="G412" s="13" t="s">
        <v>206</v>
      </c>
      <c r="H412" s="13" t="s">
        <v>29</v>
      </c>
      <c r="I412" s="12">
        <f>VLOOKUP(H412,สรุปที่เข้าร่วม!B:D,3,0)</f>
        <v>6</v>
      </c>
      <c r="J412" s="13" t="s">
        <v>21</v>
      </c>
      <c r="K412" s="15">
        <f>VLOOKUP(G412,ชีต2!A:B,2,0)</f>
        <v>42</v>
      </c>
    </row>
    <row r="413" spans="1:12" ht="24" x14ac:dyDescent="0.55000000000000004">
      <c r="A413" s="14">
        <v>44827.616451909722</v>
      </c>
      <c r="B413" s="10">
        <v>409</v>
      </c>
      <c r="C413" s="13" t="s">
        <v>1396</v>
      </c>
      <c r="D413" s="15"/>
      <c r="E413" s="16" t="s">
        <v>1397</v>
      </c>
      <c r="F413" s="13" t="s">
        <v>37</v>
      </c>
      <c r="G413" s="13" t="s">
        <v>206</v>
      </c>
      <c r="H413" s="13" t="s">
        <v>29</v>
      </c>
      <c r="I413" s="12">
        <f>VLOOKUP(H413,สรุปที่เข้าร่วม!B:D,3,0)</f>
        <v>6</v>
      </c>
      <c r="J413" s="13" t="s">
        <v>16</v>
      </c>
      <c r="K413" s="15">
        <f>VLOOKUP(G413,ชีต2!A:B,2,0)</f>
        <v>42</v>
      </c>
      <c r="L413" s="110" t="str">
        <f>VLOOKUP(K413,school!E:F,2,0)</f>
        <v>ศึกษานารี</v>
      </c>
    </row>
    <row r="414" spans="1:12" ht="24" x14ac:dyDescent="0.55000000000000004">
      <c r="A414" s="14">
        <v>44827.761597962963</v>
      </c>
      <c r="B414" s="10">
        <v>410</v>
      </c>
      <c r="C414" s="13" t="s">
        <v>1501</v>
      </c>
      <c r="D414" s="15"/>
      <c r="E414" s="16" t="s">
        <v>1502</v>
      </c>
      <c r="F414" s="13" t="s">
        <v>37</v>
      </c>
      <c r="G414" s="13" t="s">
        <v>206</v>
      </c>
      <c r="H414" s="13" t="s">
        <v>29</v>
      </c>
      <c r="I414" s="12">
        <f>VLOOKUP(H414,สรุปที่เข้าร่วม!B:D,3,0)</f>
        <v>6</v>
      </c>
      <c r="J414" s="13" t="s">
        <v>21</v>
      </c>
      <c r="K414" s="15">
        <f>VLOOKUP(G414,ชีต2!A:B,2,0)</f>
        <v>42</v>
      </c>
    </row>
    <row r="415" spans="1:12" ht="24" x14ac:dyDescent="0.55000000000000004">
      <c r="A415" s="14">
        <v>44827.509483402777</v>
      </c>
      <c r="B415" s="10">
        <v>411</v>
      </c>
      <c r="C415" s="13" t="s">
        <v>1221</v>
      </c>
      <c r="D415" s="15"/>
      <c r="E415" s="16" t="s">
        <v>1222</v>
      </c>
      <c r="F415" s="13" t="s">
        <v>37</v>
      </c>
      <c r="G415" s="13" t="s">
        <v>755</v>
      </c>
      <c r="H415" s="13" t="s">
        <v>29</v>
      </c>
      <c r="I415" s="12">
        <f>VLOOKUP(H415,สรุปที่เข้าร่วม!B:D,3,0)</f>
        <v>6</v>
      </c>
      <c r="J415" s="13" t="s">
        <v>21</v>
      </c>
      <c r="K415" s="15">
        <f>VLOOKUP(G415,ชีต2!A:B,2,0)</f>
        <v>45</v>
      </c>
    </row>
    <row r="416" spans="1:12" ht="24" x14ac:dyDescent="0.55000000000000004">
      <c r="A416" s="14">
        <v>44827.511313657407</v>
      </c>
      <c r="B416" s="10">
        <v>412</v>
      </c>
      <c r="C416" s="13" t="s">
        <v>1225</v>
      </c>
      <c r="D416" s="13"/>
      <c r="E416" s="16" t="s">
        <v>1226</v>
      </c>
      <c r="F416" s="13" t="s">
        <v>37</v>
      </c>
      <c r="G416" s="13" t="s">
        <v>755</v>
      </c>
      <c r="H416" s="13" t="s">
        <v>29</v>
      </c>
      <c r="I416" s="12">
        <f>VLOOKUP(H416,สรุปที่เข้าร่วม!B:D,3,0)</f>
        <v>6</v>
      </c>
      <c r="J416" s="13" t="s">
        <v>21</v>
      </c>
      <c r="K416" s="15">
        <f>VLOOKUP(G416,ชีต2!A:B,2,0)</f>
        <v>45</v>
      </c>
    </row>
    <row r="417" spans="1:11" ht="24" x14ac:dyDescent="0.55000000000000004">
      <c r="A417" s="14">
        <v>44827.518640393522</v>
      </c>
      <c r="B417" s="10">
        <v>413</v>
      </c>
      <c r="C417" s="13" t="s">
        <v>1241</v>
      </c>
      <c r="D417" s="13" t="s">
        <v>1242</v>
      </c>
      <c r="E417" s="16" t="s">
        <v>1243</v>
      </c>
      <c r="F417" s="13" t="s">
        <v>37</v>
      </c>
      <c r="G417" s="13" t="s">
        <v>755</v>
      </c>
      <c r="H417" s="13" t="s">
        <v>29</v>
      </c>
      <c r="I417" s="12">
        <f>VLOOKUP(H417,สรุปที่เข้าร่วม!B:D,3,0)</f>
        <v>6</v>
      </c>
      <c r="J417" s="13" t="s">
        <v>21</v>
      </c>
      <c r="K417" s="15">
        <f>VLOOKUP(G417,ชีต2!A:B,2,0)</f>
        <v>45</v>
      </c>
    </row>
    <row r="418" spans="1:11" ht="24" x14ac:dyDescent="0.55000000000000004">
      <c r="A418" s="14">
        <v>44827.524401782408</v>
      </c>
      <c r="B418" s="10">
        <v>414</v>
      </c>
      <c r="C418" s="13" t="s">
        <v>1255</v>
      </c>
      <c r="D418" s="15"/>
      <c r="E418" s="16" t="s">
        <v>1256</v>
      </c>
      <c r="F418" s="13" t="s">
        <v>37</v>
      </c>
      <c r="G418" s="13" t="s">
        <v>755</v>
      </c>
      <c r="H418" s="13" t="s">
        <v>29</v>
      </c>
      <c r="I418" s="12">
        <f>VLOOKUP(H418,สรุปที่เข้าร่วม!B:D,3,0)</f>
        <v>6</v>
      </c>
      <c r="J418" s="13" t="s">
        <v>21</v>
      </c>
      <c r="K418" s="15">
        <f>VLOOKUP(G418,ชีต2!A:B,2,0)</f>
        <v>45</v>
      </c>
    </row>
    <row r="419" spans="1:11" ht="24" x14ac:dyDescent="0.55000000000000004">
      <c r="A419" s="14">
        <v>44827.545090219908</v>
      </c>
      <c r="B419" s="10">
        <v>415</v>
      </c>
      <c r="C419" s="13" t="s">
        <v>1307</v>
      </c>
      <c r="D419" s="13" t="s">
        <v>1308</v>
      </c>
      <c r="E419" s="16" t="s">
        <v>1309</v>
      </c>
      <c r="F419" s="13" t="s">
        <v>37</v>
      </c>
      <c r="G419" s="13" t="s">
        <v>755</v>
      </c>
      <c r="H419" s="13" t="s">
        <v>29</v>
      </c>
      <c r="I419" s="12">
        <f>VLOOKUP(H419,สรุปที่เข้าร่วม!B:D,3,0)</f>
        <v>6</v>
      </c>
      <c r="J419" s="13" t="s">
        <v>21</v>
      </c>
      <c r="K419" s="15">
        <f>VLOOKUP(G419,ชีต2!A:B,2,0)</f>
        <v>45</v>
      </c>
    </row>
    <row r="420" spans="1:11" ht="24" x14ac:dyDescent="0.55000000000000004">
      <c r="A420" s="14">
        <v>44827.590670983795</v>
      </c>
      <c r="B420" s="10">
        <v>416</v>
      </c>
      <c r="C420" s="13" t="s">
        <v>1419</v>
      </c>
      <c r="D420" s="13" t="s">
        <v>35</v>
      </c>
      <c r="E420" s="16" t="s">
        <v>1420</v>
      </c>
      <c r="F420" s="13" t="s">
        <v>37</v>
      </c>
      <c r="G420" s="13" t="s">
        <v>755</v>
      </c>
      <c r="H420" s="13" t="s">
        <v>29</v>
      </c>
      <c r="I420" s="12">
        <f>VLOOKUP(H420,สรุปที่เข้าร่วม!B:D,3,0)</f>
        <v>6</v>
      </c>
      <c r="J420" s="13" t="s">
        <v>21</v>
      </c>
      <c r="K420" s="15">
        <f>VLOOKUP(G420,ชีต2!A:B,2,0)</f>
        <v>45</v>
      </c>
    </row>
    <row r="421" spans="1:11" ht="24" x14ac:dyDescent="0.55000000000000004">
      <c r="A421" s="14">
        <v>44827.822901423613</v>
      </c>
      <c r="B421" s="10">
        <v>417</v>
      </c>
      <c r="C421" s="13" t="s">
        <v>1505</v>
      </c>
      <c r="D421" s="15"/>
      <c r="E421" s="16" t="s">
        <v>1506</v>
      </c>
      <c r="F421" s="13" t="s">
        <v>37</v>
      </c>
      <c r="G421" s="13" t="s">
        <v>755</v>
      </c>
      <c r="H421" s="13" t="s">
        <v>29</v>
      </c>
      <c r="I421" s="12">
        <f>VLOOKUP(H421,สรุปที่เข้าร่วม!B:D,3,0)</f>
        <v>6</v>
      </c>
      <c r="J421" s="13" t="s">
        <v>21</v>
      </c>
      <c r="K421" s="15">
        <f>VLOOKUP(G421,ชีต2!A:B,2,0)</f>
        <v>45</v>
      </c>
    </row>
    <row r="422" spans="1:11" ht="24" x14ac:dyDescent="0.55000000000000004">
      <c r="A422" s="14">
        <v>44827.56493695602</v>
      </c>
      <c r="B422" s="10">
        <v>418</v>
      </c>
      <c r="C422" s="13" t="s">
        <v>1380</v>
      </c>
      <c r="D422" s="13" t="s">
        <v>35</v>
      </c>
      <c r="E422" s="16" t="s">
        <v>1381</v>
      </c>
      <c r="F422" s="13" t="s">
        <v>37</v>
      </c>
      <c r="G422" s="13" t="s">
        <v>517</v>
      </c>
      <c r="H422" s="13" t="s">
        <v>29</v>
      </c>
      <c r="I422" s="12">
        <f>VLOOKUP(H422,สรุปที่เข้าร่วม!B:D,3,0)</f>
        <v>6</v>
      </c>
      <c r="J422" s="13" t="s">
        <v>21</v>
      </c>
      <c r="K422" s="15">
        <f>VLOOKUP(G422,ชีต2!A:B,2,0)</f>
        <v>46</v>
      </c>
    </row>
    <row r="423" spans="1:11" ht="24" x14ac:dyDescent="0.55000000000000004">
      <c r="A423" s="14">
        <v>44827.566869513888</v>
      </c>
      <c r="B423" s="10">
        <v>419</v>
      </c>
      <c r="C423" s="13" t="s">
        <v>1384</v>
      </c>
      <c r="D423" s="15"/>
      <c r="E423" s="16" t="s">
        <v>1385</v>
      </c>
      <c r="F423" s="13" t="s">
        <v>37</v>
      </c>
      <c r="G423" s="13" t="s">
        <v>517</v>
      </c>
      <c r="H423" s="13" t="s">
        <v>29</v>
      </c>
      <c r="I423" s="12">
        <f>VLOOKUP(H423,สรุปที่เข้าร่วม!B:D,3,0)</f>
        <v>6</v>
      </c>
      <c r="J423" s="13" t="s">
        <v>21</v>
      </c>
      <c r="K423" s="15">
        <f>VLOOKUP(G423,ชีต2!A:B,2,0)</f>
        <v>46</v>
      </c>
    </row>
    <row r="424" spans="1:11" ht="24" x14ac:dyDescent="0.55000000000000004">
      <c r="A424" s="14">
        <v>44825.403612893519</v>
      </c>
      <c r="B424" s="10">
        <v>420</v>
      </c>
      <c r="C424" s="13" t="s">
        <v>337</v>
      </c>
      <c r="D424" s="15"/>
      <c r="E424" s="16" t="s">
        <v>338</v>
      </c>
      <c r="F424" s="13" t="s">
        <v>37</v>
      </c>
      <c r="G424" s="13" t="s">
        <v>148</v>
      </c>
      <c r="H424" s="13" t="s">
        <v>29</v>
      </c>
      <c r="I424" s="12">
        <f>VLOOKUP(H424,สรุปที่เข้าร่วม!B:D,3,0)</f>
        <v>6</v>
      </c>
      <c r="J424" s="13" t="s">
        <v>21</v>
      </c>
      <c r="K424" s="15">
        <f>VLOOKUP(G424,ชีต2!A:B,2,0)</f>
        <v>47</v>
      </c>
    </row>
    <row r="425" spans="1:11" ht="24" x14ac:dyDescent="0.55000000000000004">
      <c r="A425" s="14">
        <v>44827.353850659725</v>
      </c>
      <c r="B425" s="10">
        <v>421</v>
      </c>
      <c r="C425" s="13" t="s">
        <v>1093</v>
      </c>
      <c r="D425" s="15"/>
      <c r="E425" s="13" t="s">
        <v>1094</v>
      </c>
      <c r="F425" s="13" t="s">
        <v>37</v>
      </c>
      <c r="G425" s="13" t="s">
        <v>148</v>
      </c>
      <c r="H425" s="13" t="s">
        <v>29</v>
      </c>
      <c r="I425" s="12">
        <f>VLOOKUP(H425,สรุปที่เข้าร่วม!B:D,3,0)</f>
        <v>6</v>
      </c>
      <c r="J425" s="13" t="s">
        <v>21</v>
      </c>
      <c r="K425" s="15">
        <f>VLOOKUP(G425,ชีต2!A:B,2,0)</f>
        <v>47</v>
      </c>
    </row>
    <row r="426" spans="1:11" ht="24" x14ac:dyDescent="0.55000000000000004">
      <c r="A426" s="14">
        <v>44827.355979583328</v>
      </c>
      <c r="B426" s="10">
        <v>422</v>
      </c>
      <c r="C426" s="13" t="s">
        <v>1101</v>
      </c>
      <c r="D426" s="13" t="s">
        <v>1102</v>
      </c>
      <c r="E426" s="16" t="s">
        <v>1103</v>
      </c>
      <c r="F426" s="13" t="s">
        <v>37</v>
      </c>
      <c r="G426" s="13" t="s">
        <v>148</v>
      </c>
      <c r="H426" s="13" t="s">
        <v>29</v>
      </c>
      <c r="I426" s="12">
        <f>VLOOKUP(H426,สรุปที่เข้าร่วม!B:D,3,0)</f>
        <v>6</v>
      </c>
      <c r="J426" s="13" t="s">
        <v>21</v>
      </c>
      <c r="K426" s="15">
        <f>VLOOKUP(G426,ชีต2!A:B,2,0)</f>
        <v>47</v>
      </c>
    </row>
    <row r="427" spans="1:11" ht="24" x14ac:dyDescent="0.55000000000000004">
      <c r="A427" s="14">
        <v>44827.361998935186</v>
      </c>
      <c r="B427" s="10">
        <v>423</v>
      </c>
      <c r="C427" s="13" t="s">
        <v>1108</v>
      </c>
      <c r="D427" s="13" t="s">
        <v>1109</v>
      </c>
      <c r="E427" s="16" t="s">
        <v>1110</v>
      </c>
      <c r="F427" s="13" t="s">
        <v>37</v>
      </c>
      <c r="G427" s="13" t="s">
        <v>148</v>
      </c>
      <c r="H427" s="13" t="s">
        <v>29</v>
      </c>
      <c r="I427" s="12">
        <f>VLOOKUP(H427,สรุปที่เข้าร่วม!B:D,3,0)</f>
        <v>6</v>
      </c>
      <c r="J427" s="13" t="s">
        <v>21</v>
      </c>
      <c r="K427" s="15">
        <f>VLOOKUP(G427,ชีต2!A:B,2,0)</f>
        <v>47</v>
      </c>
    </row>
    <row r="428" spans="1:11" ht="24" x14ac:dyDescent="0.55000000000000004">
      <c r="A428" s="14">
        <v>44827.36371153935</v>
      </c>
      <c r="B428" s="10">
        <v>424</v>
      </c>
      <c r="C428" s="13" t="s">
        <v>1111</v>
      </c>
      <c r="D428" s="13" t="s">
        <v>1112</v>
      </c>
      <c r="E428" s="16" t="s">
        <v>1113</v>
      </c>
      <c r="F428" s="13" t="s">
        <v>37</v>
      </c>
      <c r="G428" s="13" t="s">
        <v>148</v>
      </c>
      <c r="H428" s="13" t="s">
        <v>29</v>
      </c>
      <c r="I428" s="12">
        <f>VLOOKUP(H428,สรุปที่เข้าร่วม!B:D,3,0)</f>
        <v>6</v>
      </c>
      <c r="J428" s="13" t="s">
        <v>21</v>
      </c>
      <c r="K428" s="15">
        <f>VLOOKUP(G428,ชีต2!A:B,2,0)</f>
        <v>47</v>
      </c>
    </row>
    <row r="429" spans="1:11" ht="24" x14ac:dyDescent="0.55000000000000004">
      <c r="A429" s="14">
        <v>44827.372232349539</v>
      </c>
      <c r="B429" s="10">
        <v>425</v>
      </c>
      <c r="C429" s="13" t="s">
        <v>1118</v>
      </c>
      <c r="D429" s="15"/>
      <c r="E429" s="16" t="s">
        <v>1119</v>
      </c>
      <c r="F429" s="13" t="s">
        <v>37</v>
      </c>
      <c r="G429" s="13" t="s">
        <v>148</v>
      </c>
      <c r="H429" s="13" t="s">
        <v>29</v>
      </c>
      <c r="I429" s="12">
        <f>VLOOKUP(H429,สรุปที่เข้าร่วม!B:D,3,0)</f>
        <v>6</v>
      </c>
      <c r="J429" s="13" t="s">
        <v>21</v>
      </c>
      <c r="K429" s="15">
        <f>VLOOKUP(G429,ชีต2!A:B,2,0)</f>
        <v>47</v>
      </c>
    </row>
    <row r="430" spans="1:11" ht="24" x14ac:dyDescent="0.55000000000000004">
      <c r="A430" s="14">
        <v>44827.383220844902</v>
      </c>
      <c r="B430" s="10">
        <v>426</v>
      </c>
      <c r="C430" s="13" t="s">
        <v>1127</v>
      </c>
      <c r="D430" s="15"/>
      <c r="E430" s="16" t="s">
        <v>1128</v>
      </c>
      <c r="F430" s="13" t="s">
        <v>37</v>
      </c>
      <c r="G430" s="13" t="s">
        <v>148</v>
      </c>
      <c r="H430" s="13" t="s">
        <v>29</v>
      </c>
      <c r="I430" s="12">
        <f>VLOOKUP(H430,สรุปที่เข้าร่วม!B:D,3,0)</f>
        <v>6</v>
      </c>
      <c r="J430" s="13" t="s">
        <v>21</v>
      </c>
      <c r="K430" s="15">
        <f>VLOOKUP(G430,ชีต2!A:B,2,0)</f>
        <v>47</v>
      </c>
    </row>
    <row r="431" spans="1:11" ht="24" x14ac:dyDescent="0.55000000000000004">
      <c r="A431" s="14">
        <v>44826.451559849535</v>
      </c>
      <c r="B431" s="10">
        <v>427</v>
      </c>
      <c r="C431" s="13" t="s">
        <v>716</v>
      </c>
      <c r="D431" s="13"/>
      <c r="E431" s="16" t="s">
        <v>717</v>
      </c>
      <c r="F431" s="13" t="s">
        <v>37</v>
      </c>
      <c r="G431" s="13" t="s">
        <v>718</v>
      </c>
      <c r="H431" s="13" t="s">
        <v>29</v>
      </c>
      <c r="I431" s="12">
        <f>VLOOKUP(H431,สรุปที่เข้าร่วม!B:D,3,0)</f>
        <v>6</v>
      </c>
      <c r="J431" s="13" t="s">
        <v>21</v>
      </c>
      <c r="K431" s="15">
        <f>VLOOKUP(G431,ชีต2!A:B,2,0)</f>
        <v>48</v>
      </c>
    </row>
    <row r="432" spans="1:11" ht="24" x14ac:dyDescent="0.55000000000000004">
      <c r="A432" s="14">
        <v>44826.618313344909</v>
      </c>
      <c r="B432" s="10">
        <v>428</v>
      </c>
      <c r="C432" s="13" t="s">
        <v>812</v>
      </c>
      <c r="D432" s="15"/>
      <c r="E432" s="16" t="s">
        <v>813</v>
      </c>
      <c r="F432" s="13" t="s">
        <v>37</v>
      </c>
      <c r="G432" s="13" t="s">
        <v>19</v>
      </c>
      <c r="H432" s="13" t="s">
        <v>29</v>
      </c>
      <c r="I432" s="12">
        <f>VLOOKUP(H432,สรุปที่เข้าร่วม!B:D,3,0)</f>
        <v>6</v>
      </c>
      <c r="J432" s="13" t="s">
        <v>21</v>
      </c>
      <c r="K432" s="15">
        <f>VLOOKUP(G432,ชีต2!A:B,2,0)</f>
        <v>50</v>
      </c>
    </row>
    <row r="433" spans="1:16" ht="24" x14ac:dyDescent="0.55000000000000004">
      <c r="A433" s="14">
        <v>44826.619763807874</v>
      </c>
      <c r="B433" s="10">
        <v>429</v>
      </c>
      <c r="C433" s="13" t="s">
        <v>818</v>
      </c>
      <c r="D433" s="13" t="s">
        <v>818</v>
      </c>
      <c r="E433" s="16" t="s">
        <v>819</v>
      </c>
      <c r="F433" s="13" t="s">
        <v>37</v>
      </c>
      <c r="G433" s="13" t="s">
        <v>19</v>
      </c>
      <c r="H433" s="13" t="s">
        <v>29</v>
      </c>
      <c r="I433" s="12">
        <f>VLOOKUP(H433,สรุปที่เข้าร่วม!B:D,3,0)</f>
        <v>6</v>
      </c>
      <c r="J433" s="13" t="s">
        <v>21</v>
      </c>
      <c r="K433" s="15">
        <f>VLOOKUP(G433,ชีต2!A:B,2,0)</f>
        <v>50</v>
      </c>
    </row>
    <row r="434" spans="1:16" ht="24" x14ac:dyDescent="0.55000000000000004">
      <c r="A434" s="14">
        <v>44826.624257453703</v>
      </c>
      <c r="B434" s="10">
        <v>430</v>
      </c>
      <c r="C434" s="13" t="s">
        <v>826</v>
      </c>
      <c r="D434" s="15"/>
      <c r="E434" s="16" t="s">
        <v>827</v>
      </c>
      <c r="F434" s="13" t="s">
        <v>37</v>
      </c>
      <c r="G434" s="13" t="s">
        <v>19</v>
      </c>
      <c r="H434" s="13" t="s">
        <v>29</v>
      </c>
      <c r="I434" s="12">
        <f>VLOOKUP(H434,สรุปที่เข้าร่วม!B:D,3,0)</f>
        <v>6</v>
      </c>
      <c r="J434" s="13" t="s">
        <v>21</v>
      </c>
      <c r="K434" s="15">
        <f>VLOOKUP(G434,ชีต2!A:B,2,0)</f>
        <v>50</v>
      </c>
    </row>
    <row r="435" spans="1:16" ht="24" x14ac:dyDescent="0.55000000000000004">
      <c r="A435" s="14">
        <v>44826.626198414349</v>
      </c>
      <c r="B435" s="10">
        <v>431</v>
      </c>
      <c r="C435" s="13" t="s">
        <v>828</v>
      </c>
      <c r="D435" s="13" t="s">
        <v>35</v>
      </c>
      <c r="E435" s="16" t="s">
        <v>829</v>
      </c>
      <c r="F435" s="13" t="s">
        <v>37</v>
      </c>
      <c r="G435" s="13" t="s">
        <v>19</v>
      </c>
      <c r="H435" s="13" t="s">
        <v>29</v>
      </c>
      <c r="I435" s="12">
        <f>VLOOKUP(H435,สรุปที่เข้าร่วม!B:D,3,0)</f>
        <v>6</v>
      </c>
      <c r="J435" s="13" t="s">
        <v>21</v>
      </c>
      <c r="K435" s="15">
        <f>VLOOKUP(G435,ชีต2!A:B,2,0)</f>
        <v>50</v>
      </c>
    </row>
    <row r="436" spans="1:16" ht="24" x14ac:dyDescent="0.55000000000000004">
      <c r="A436" s="14">
        <v>44826.713279849537</v>
      </c>
      <c r="B436" s="10">
        <v>432</v>
      </c>
      <c r="C436" s="13" t="s">
        <v>895</v>
      </c>
      <c r="D436" s="15"/>
      <c r="E436" s="16" t="s">
        <v>896</v>
      </c>
      <c r="F436" s="13" t="s">
        <v>37</v>
      </c>
      <c r="G436" s="13" t="s">
        <v>19</v>
      </c>
      <c r="H436" s="13" t="s">
        <v>29</v>
      </c>
      <c r="I436" s="12">
        <f>VLOOKUP(H436,สรุปที่เข้าร่วม!B:D,3,0)</f>
        <v>6</v>
      </c>
      <c r="J436" s="13" t="s">
        <v>21</v>
      </c>
      <c r="K436" s="15">
        <f>VLOOKUP(G436,ชีต2!A:B,2,0)</f>
        <v>50</v>
      </c>
    </row>
    <row r="437" spans="1:16" ht="24" x14ac:dyDescent="0.55000000000000004">
      <c r="A437" s="14">
        <v>44824.336676122686</v>
      </c>
      <c r="B437" s="10">
        <v>433</v>
      </c>
      <c r="C437" s="13" t="s">
        <v>66</v>
      </c>
      <c r="D437" s="15"/>
      <c r="E437" s="16" t="s">
        <v>67</v>
      </c>
      <c r="F437" s="13" t="s">
        <v>37</v>
      </c>
      <c r="G437" s="13" t="s">
        <v>44</v>
      </c>
      <c r="H437" s="13" t="s">
        <v>29</v>
      </c>
      <c r="I437" s="12">
        <f>VLOOKUP(H437,สรุปที่เข้าร่วม!B:D,3,0)</f>
        <v>6</v>
      </c>
      <c r="J437" s="13" t="s">
        <v>21</v>
      </c>
      <c r="K437" s="15">
        <f>VLOOKUP(G437,ชีต2!A:B,2,0)</f>
        <v>51</v>
      </c>
    </row>
    <row r="438" spans="1:16" ht="24" x14ac:dyDescent="0.55000000000000004">
      <c r="A438" s="14">
        <v>44826.762433368058</v>
      </c>
      <c r="B438" s="10">
        <v>434</v>
      </c>
      <c r="C438" s="13" t="s">
        <v>985</v>
      </c>
      <c r="D438" s="15"/>
      <c r="E438" s="16" t="s">
        <v>986</v>
      </c>
      <c r="F438" s="13" t="s">
        <v>37</v>
      </c>
      <c r="G438" s="13" t="s">
        <v>44</v>
      </c>
      <c r="H438" s="13" t="s">
        <v>29</v>
      </c>
      <c r="I438" s="12">
        <f>VLOOKUP(H438,สรุปที่เข้าร่วม!B:D,3,0)</f>
        <v>6</v>
      </c>
      <c r="J438" s="13" t="s">
        <v>21</v>
      </c>
      <c r="K438" s="15">
        <f>VLOOKUP(G438,ชีต2!A:B,2,0)</f>
        <v>51</v>
      </c>
      <c r="L438" s="17"/>
      <c r="M438" s="17"/>
      <c r="N438" s="17"/>
      <c r="O438" s="17"/>
      <c r="P438" s="17"/>
    </row>
    <row r="439" spans="1:16" ht="24" x14ac:dyDescent="0.55000000000000004">
      <c r="A439" s="14">
        <v>44826.762766041662</v>
      </c>
      <c r="B439" s="10">
        <v>435</v>
      </c>
      <c r="C439" s="13" t="s">
        <v>987</v>
      </c>
      <c r="D439" s="15"/>
      <c r="E439" s="13" t="s">
        <v>988</v>
      </c>
      <c r="F439" s="13" t="s">
        <v>37</v>
      </c>
      <c r="G439" s="13" t="s">
        <v>44</v>
      </c>
      <c r="H439" s="13" t="s">
        <v>29</v>
      </c>
      <c r="I439" s="12">
        <f>VLOOKUP(H439,สรุปที่เข้าร่วม!B:D,3,0)</f>
        <v>6</v>
      </c>
      <c r="J439" s="13" t="s">
        <v>21</v>
      </c>
      <c r="K439" s="15">
        <f>VLOOKUP(G439,ชีต2!A:B,2,0)</f>
        <v>51</v>
      </c>
    </row>
    <row r="440" spans="1:16" ht="24" x14ac:dyDescent="0.55000000000000004">
      <c r="A440" s="14">
        <v>44826.762851226857</v>
      </c>
      <c r="B440" s="10">
        <v>436</v>
      </c>
      <c r="C440" s="13" t="s">
        <v>991</v>
      </c>
      <c r="D440" s="15"/>
      <c r="E440" s="16" t="s">
        <v>992</v>
      </c>
      <c r="F440" s="13" t="s">
        <v>37</v>
      </c>
      <c r="G440" s="13" t="s">
        <v>44</v>
      </c>
      <c r="H440" s="13" t="s">
        <v>29</v>
      </c>
      <c r="I440" s="12">
        <f>VLOOKUP(H440,สรุปที่เข้าร่วม!B:D,3,0)</f>
        <v>6</v>
      </c>
      <c r="J440" s="13" t="s">
        <v>21</v>
      </c>
      <c r="K440" s="15">
        <f>VLOOKUP(G440,ชีต2!A:B,2,0)</f>
        <v>51</v>
      </c>
    </row>
    <row r="441" spans="1:16" ht="24" x14ac:dyDescent="0.55000000000000004">
      <c r="A441" s="14">
        <v>44826.764043275463</v>
      </c>
      <c r="B441" s="10">
        <v>437</v>
      </c>
      <c r="C441" s="13" t="s">
        <v>995</v>
      </c>
      <c r="D441" s="15"/>
      <c r="E441" s="16" t="s">
        <v>996</v>
      </c>
      <c r="F441" s="13" t="s">
        <v>37</v>
      </c>
      <c r="G441" s="13" t="s">
        <v>44</v>
      </c>
      <c r="H441" s="13" t="s">
        <v>29</v>
      </c>
      <c r="I441" s="12">
        <f>VLOOKUP(H441,สรุปที่เข้าร่วม!B:D,3,0)</f>
        <v>6</v>
      </c>
      <c r="J441" s="13" t="s">
        <v>21</v>
      </c>
      <c r="K441" s="15">
        <f>VLOOKUP(G441,ชีต2!A:B,2,0)</f>
        <v>51</v>
      </c>
    </row>
    <row r="442" spans="1:16" ht="24" x14ac:dyDescent="0.55000000000000004">
      <c r="A442" s="14">
        <v>44826.765286851849</v>
      </c>
      <c r="B442" s="10">
        <v>438</v>
      </c>
      <c r="C442" s="13" t="s">
        <v>997</v>
      </c>
      <c r="D442" s="13" t="s">
        <v>35</v>
      </c>
      <c r="E442" s="16" t="s">
        <v>998</v>
      </c>
      <c r="F442" s="13" t="s">
        <v>37</v>
      </c>
      <c r="G442" s="13" t="s">
        <v>44</v>
      </c>
      <c r="H442" s="13" t="s">
        <v>29</v>
      </c>
      <c r="I442" s="12">
        <f>VLOOKUP(H442,สรุปที่เข้าร่วม!B:D,3,0)</f>
        <v>6</v>
      </c>
      <c r="J442" s="13" t="s">
        <v>21</v>
      </c>
      <c r="K442" s="15">
        <f>VLOOKUP(G442,ชีต2!A:B,2,0)</f>
        <v>51</v>
      </c>
    </row>
    <row r="443" spans="1:16" ht="24" x14ac:dyDescent="0.55000000000000004">
      <c r="A443" s="14">
        <v>44827.495652696758</v>
      </c>
      <c r="B443" s="10">
        <v>439</v>
      </c>
      <c r="C443" s="13" t="s">
        <v>1209</v>
      </c>
      <c r="D443" s="15"/>
      <c r="E443" s="16" t="s">
        <v>1210</v>
      </c>
      <c r="F443" s="13" t="s">
        <v>24</v>
      </c>
      <c r="G443" s="13" t="s">
        <v>44</v>
      </c>
      <c r="H443" s="13" t="s">
        <v>29</v>
      </c>
      <c r="I443" s="12">
        <f>VLOOKUP(H443,สรุปที่เข้าร่วม!B:D,3,0)</f>
        <v>6</v>
      </c>
      <c r="J443" s="13" t="s">
        <v>21</v>
      </c>
      <c r="K443" s="15">
        <f>VLOOKUP(G443,ชีต2!A:B,2,0)</f>
        <v>51</v>
      </c>
    </row>
    <row r="444" spans="1:16" ht="24" x14ac:dyDescent="0.55000000000000004">
      <c r="A444" s="14">
        <v>44827.616869791666</v>
      </c>
      <c r="B444" s="10">
        <v>440</v>
      </c>
      <c r="C444" s="13" t="s">
        <v>1447</v>
      </c>
      <c r="D444" s="15"/>
      <c r="E444" s="16" t="s">
        <v>1448</v>
      </c>
      <c r="F444" s="13" t="s">
        <v>37</v>
      </c>
      <c r="G444" s="13" t="s">
        <v>44</v>
      </c>
      <c r="H444" s="13" t="s">
        <v>29</v>
      </c>
      <c r="I444" s="12">
        <f>VLOOKUP(H444,สรุปที่เข้าร่วม!B:D,3,0)</f>
        <v>6</v>
      </c>
      <c r="J444" s="13" t="s">
        <v>21</v>
      </c>
      <c r="K444" s="15">
        <f>VLOOKUP(G444,ชีต2!A:B,2,0)</f>
        <v>51</v>
      </c>
    </row>
    <row r="445" spans="1:16" ht="24" x14ac:dyDescent="0.55000000000000004">
      <c r="A445" s="14">
        <v>44825.537645879631</v>
      </c>
      <c r="B445" s="10">
        <v>441</v>
      </c>
      <c r="C445" s="13" t="s">
        <v>439</v>
      </c>
      <c r="D445" s="15"/>
      <c r="E445" s="16" t="s">
        <v>440</v>
      </c>
      <c r="F445" s="13" t="s">
        <v>37</v>
      </c>
      <c r="G445" s="13" t="s">
        <v>32</v>
      </c>
      <c r="H445" s="13" t="s">
        <v>29</v>
      </c>
      <c r="I445" s="12">
        <f>VLOOKUP(H445,สรุปที่เข้าร่วม!B:D,3,0)</f>
        <v>6</v>
      </c>
      <c r="J445" s="13" t="s">
        <v>21</v>
      </c>
      <c r="K445" s="15">
        <f>VLOOKUP(G445,ชีต2!A:B,2,0)</f>
        <v>52</v>
      </c>
    </row>
    <row r="446" spans="1:16" ht="24" x14ac:dyDescent="0.55000000000000004">
      <c r="A446" s="14">
        <v>44826.595260289352</v>
      </c>
      <c r="B446" s="10">
        <v>442</v>
      </c>
      <c r="C446" s="13" t="s">
        <v>784</v>
      </c>
      <c r="D446" s="15"/>
      <c r="E446" s="16" t="s">
        <v>440</v>
      </c>
      <c r="F446" s="13" t="s">
        <v>37</v>
      </c>
      <c r="G446" s="13" t="s">
        <v>32</v>
      </c>
      <c r="H446" s="13" t="s">
        <v>29</v>
      </c>
      <c r="I446" s="12">
        <f>VLOOKUP(H446,สรุปที่เข้าร่วม!B:D,3,0)</f>
        <v>6</v>
      </c>
      <c r="J446" s="13" t="s">
        <v>21</v>
      </c>
      <c r="K446" s="15">
        <f>VLOOKUP(G446,ชีต2!A:B,2,0)</f>
        <v>52</v>
      </c>
    </row>
    <row r="447" spans="1:16" ht="24" x14ac:dyDescent="0.55000000000000004">
      <c r="A447" s="14">
        <v>44826.597562974537</v>
      </c>
      <c r="B447" s="10">
        <v>443</v>
      </c>
      <c r="C447" s="13" t="s">
        <v>790</v>
      </c>
      <c r="D447" s="15"/>
      <c r="E447" s="16" t="s">
        <v>791</v>
      </c>
      <c r="F447" s="13" t="s">
        <v>37</v>
      </c>
      <c r="G447" s="13" t="s">
        <v>32</v>
      </c>
      <c r="H447" s="13" t="s">
        <v>29</v>
      </c>
      <c r="I447" s="12">
        <f>VLOOKUP(H447,สรุปที่เข้าร่วม!B:D,3,0)</f>
        <v>6</v>
      </c>
      <c r="J447" s="13" t="s">
        <v>21</v>
      </c>
      <c r="K447" s="15">
        <f>VLOOKUP(G447,ชีต2!A:B,2,0)</f>
        <v>52</v>
      </c>
    </row>
    <row r="448" spans="1:16" ht="24" x14ac:dyDescent="0.55000000000000004">
      <c r="A448" s="14">
        <v>44826.597710208334</v>
      </c>
      <c r="B448" s="10">
        <v>444</v>
      </c>
      <c r="C448" s="13" t="s">
        <v>792</v>
      </c>
      <c r="D448" s="15"/>
      <c r="E448" s="16" t="s">
        <v>793</v>
      </c>
      <c r="F448" s="13" t="s">
        <v>37</v>
      </c>
      <c r="G448" s="13" t="s">
        <v>32</v>
      </c>
      <c r="H448" s="13" t="s">
        <v>29</v>
      </c>
      <c r="I448" s="12">
        <f>VLOOKUP(H448,สรุปที่เข้าร่วม!B:D,3,0)</f>
        <v>6</v>
      </c>
      <c r="J448" s="13" t="s">
        <v>21</v>
      </c>
      <c r="K448" s="15">
        <f>VLOOKUP(G448,ชีต2!A:B,2,0)</f>
        <v>52</v>
      </c>
    </row>
    <row r="449" spans="1:12" ht="24" x14ac:dyDescent="0.55000000000000004">
      <c r="A449" s="14">
        <v>44826.618699212966</v>
      </c>
      <c r="B449" s="10">
        <v>445</v>
      </c>
      <c r="C449" s="13" t="s">
        <v>814</v>
      </c>
      <c r="D449" s="13"/>
      <c r="E449" s="13" t="s">
        <v>815</v>
      </c>
      <c r="F449" s="13" t="s">
        <v>37</v>
      </c>
      <c r="G449" s="13" t="s">
        <v>32</v>
      </c>
      <c r="H449" s="13" t="s">
        <v>29</v>
      </c>
      <c r="I449" s="12">
        <f>VLOOKUP(H449,สรุปที่เข้าร่วม!B:D,3,0)</f>
        <v>6</v>
      </c>
      <c r="J449" s="13" t="s">
        <v>21</v>
      </c>
      <c r="K449" s="15">
        <f>VLOOKUP(G449,ชีต2!A:B,2,0)</f>
        <v>52</v>
      </c>
    </row>
    <row r="450" spans="1:12" ht="24" x14ac:dyDescent="0.55000000000000004">
      <c r="A450" s="14">
        <v>44826.621478136571</v>
      </c>
      <c r="B450" s="10">
        <v>446</v>
      </c>
      <c r="C450" s="13" t="s">
        <v>820</v>
      </c>
      <c r="D450" s="15"/>
      <c r="E450" s="16" t="s">
        <v>821</v>
      </c>
      <c r="F450" s="13" t="s">
        <v>37</v>
      </c>
      <c r="G450" s="13" t="s">
        <v>32</v>
      </c>
      <c r="H450" s="13" t="s">
        <v>29</v>
      </c>
      <c r="I450" s="12">
        <f>VLOOKUP(H450,สรุปที่เข้าร่วม!B:D,3,0)</f>
        <v>6</v>
      </c>
      <c r="J450" s="13" t="s">
        <v>21</v>
      </c>
      <c r="K450" s="15">
        <f>VLOOKUP(G450,ชีต2!A:B,2,0)</f>
        <v>52</v>
      </c>
    </row>
    <row r="451" spans="1:12" ht="24" x14ac:dyDescent="0.55000000000000004">
      <c r="A451" s="14">
        <v>44826.637422789354</v>
      </c>
      <c r="B451" s="10">
        <v>447</v>
      </c>
      <c r="C451" s="13" t="s">
        <v>840</v>
      </c>
      <c r="D451" s="15"/>
      <c r="E451" s="16" t="s">
        <v>841</v>
      </c>
      <c r="F451" s="13" t="s">
        <v>37</v>
      </c>
      <c r="G451" s="13" t="s">
        <v>32</v>
      </c>
      <c r="H451" s="13" t="s">
        <v>29</v>
      </c>
      <c r="I451" s="12">
        <f>VLOOKUP(H451,สรุปที่เข้าร่วม!B:D,3,0)</f>
        <v>6</v>
      </c>
      <c r="J451" s="13" t="s">
        <v>21</v>
      </c>
      <c r="K451" s="15">
        <f>VLOOKUP(G451,ชีต2!A:B,2,0)</f>
        <v>52</v>
      </c>
    </row>
    <row r="452" spans="1:12" ht="24" x14ac:dyDescent="0.55000000000000004">
      <c r="A452" s="14">
        <v>44827.409743888886</v>
      </c>
      <c r="B452" s="10">
        <v>448</v>
      </c>
      <c r="C452" s="13" t="s">
        <v>1151</v>
      </c>
      <c r="D452" s="15"/>
      <c r="E452" s="16" t="s">
        <v>1152</v>
      </c>
      <c r="F452" s="13" t="s">
        <v>37</v>
      </c>
      <c r="G452" s="13" t="s">
        <v>32</v>
      </c>
      <c r="H452" s="13" t="s">
        <v>29</v>
      </c>
      <c r="I452" s="12">
        <f>VLOOKUP(H452,สรุปที่เข้าร่วม!B:D,3,0)</f>
        <v>6</v>
      </c>
      <c r="J452" s="13" t="s">
        <v>21</v>
      </c>
      <c r="K452" s="15">
        <f>VLOOKUP(G452,ชีต2!A:B,2,0)</f>
        <v>52</v>
      </c>
    </row>
    <row r="453" spans="1:12" ht="24" x14ac:dyDescent="0.55000000000000004">
      <c r="A453" s="14">
        <v>44826.330031273144</v>
      </c>
      <c r="B453" s="10">
        <v>449</v>
      </c>
      <c r="C453" s="13" t="s">
        <v>615</v>
      </c>
      <c r="D453" s="15"/>
      <c r="E453" s="16" t="s">
        <v>616</v>
      </c>
      <c r="F453" s="13" t="s">
        <v>37</v>
      </c>
      <c r="G453" s="13" t="s">
        <v>478</v>
      </c>
      <c r="H453" s="13" t="s">
        <v>29</v>
      </c>
      <c r="I453" s="12">
        <f>VLOOKUP(H453,สรุปที่เข้าร่วม!B:D,3,0)</f>
        <v>6</v>
      </c>
      <c r="J453" s="13" t="s">
        <v>21</v>
      </c>
      <c r="K453" s="15">
        <f>VLOOKUP(G453,ชีต2!A:B,2,0)</f>
        <v>53</v>
      </c>
    </row>
    <row r="454" spans="1:12" ht="24" x14ac:dyDescent="0.55000000000000004">
      <c r="A454" s="14">
        <v>44826.330925289352</v>
      </c>
      <c r="B454" s="10">
        <v>450</v>
      </c>
      <c r="C454" s="13" t="s">
        <v>617</v>
      </c>
      <c r="D454" s="15"/>
      <c r="E454" s="16" t="s">
        <v>618</v>
      </c>
      <c r="F454" s="13" t="s">
        <v>37</v>
      </c>
      <c r="G454" s="13" t="s">
        <v>478</v>
      </c>
      <c r="H454" s="13" t="s">
        <v>29</v>
      </c>
      <c r="I454" s="12">
        <f>VLOOKUP(H454,สรุปที่เข้าร่วม!B:D,3,0)</f>
        <v>6</v>
      </c>
      <c r="J454" s="13" t="s">
        <v>21</v>
      </c>
      <c r="K454" s="15">
        <f>VLOOKUP(G454,ชีต2!A:B,2,0)</f>
        <v>53</v>
      </c>
    </row>
    <row r="455" spans="1:12" ht="24" x14ac:dyDescent="0.55000000000000004">
      <c r="A455" s="14">
        <v>44826.338542465281</v>
      </c>
      <c r="B455" s="10">
        <v>451</v>
      </c>
      <c r="C455" s="13" t="s">
        <v>621</v>
      </c>
      <c r="D455" s="15"/>
      <c r="E455" s="16" t="s">
        <v>622</v>
      </c>
      <c r="F455" s="13" t="s">
        <v>37</v>
      </c>
      <c r="G455" s="13" t="s">
        <v>478</v>
      </c>
      <c r="H455" s="13" t="s">
        <v>29</v>
      </c>
      <c r="I455" s="12">
        <f>VLOOKUP(H455,สรุปที่เข้าร่วม!B:D,3,0)</f>
        <v>6</v>
      </c>
      <c r="J455" s="13" t="s">
        <v>21</v>
      </c>
      <c r="K455" s="15">
        <f>VLOOKUP(G455,ชีต2!A:B,2,0)</f>
        <v>53</v>
      </c>
    </row>
    <row r="456" spans="1:12" ht="24" x14ac:dyDescent="0.55000000000000004">
      <c r="A456" s="14">
        <v>44826.33997335648</v>
      </c>
      <c r="B456" s="10">
        <v>452</v>
      </c>
      <c r="C456" s="13" t="s">
        <v>625</v>
      </c>
      <c r="D456" s="13" t="s">
        <v>35</v>
      </c>
      <c r="E456" s="16" t="s">
        <v>626</v>
      </c>
      <c r="F456" s="13" t="s">
        <v>37</v>
      </c>
      <c r="G456" s="13" t="s">
        <v>478</v>
      </c>
      <c r="H456" s="13" t="s">
        <v>29</v>
      </c>
      <c r="I456" s="12">
        <f>VLOOKUP(H456,สรุปที่เข้าร่วม!B:D,3,0)</f>
        <v>6</v>
      </c>
      <c r="J456" s="13" t="s">
        <v>21</v>
      </c>
      <c r="K456" s="15">
        <f>VLOOKUP(G456,ชีต2!A:B,2,0)</f>
        <v>53</v>
      </c>
    </row>
    <row r="457" spans="1:12" ht="24" x14ac:dyDescent="0.55000000000000004">
      <c r="A457" s="14">
        <v>44826.481237511573</v>
      </c>
      <c r="B457" s="10">
        <v>453</v>
      </c>
      <c r="C457" s="13" t="s">
        <v>732</v>
      </c>
      <c r="D457" s="15"/>
      <c r="E457" s="16" t="s">
        <v>733</v>
      </c>
      <c r="F457" s="13" t="s">
        <v>37</v>
      </c>
      <c r="G457" s="13" t="s">
        <v>483</v>
      </c>
      <c r="H457" s="13" t="s">
        <v>29</v>
      </c>
      <c r="I457" s="12">
        <f>VLOOKUP(H457,สรุปที่เข้าร่วม!B:D,3,0)</f>
        <v>6</v>
      </c>
      <c r="J457" s="13" t="s">
        <v>21</v>
      </c>
      <c r="K457" s="15">
        <f>VLOOKUP(G457,ชีต2!A:B,2,0)</f>
        <v>54</v>
      </c>
    </row>
    <row r="458" spans="1:12" ht="24" x14ac:dyDescent="0.55000000000000004">
      <c r="A458" s="14">
        <v>44826.747379664354</v>
      </c>
      <c r="B458" s="10">
        <v>454</v>
      </c>
      <c r="C458" s="13" t="s">
        <v>932</v>
      </c>
      <c r="D458" s="15"/>
      <c r="E458" s="16" t="s">
        <v>933</v>
      </c>
      <c r="F458" s="13" t="s">
        <v>37</v>
      </c>
      <c r="G458" s="13" t="s">
        <v>638</v>
      </c>
      <c r="H458" s="13" t="s">
        <v>29</v>
      </c>
      <c r="I458" s="12">
        <f>VLOOKUP(H458,สรุปที่เข้าร่วม!B:D,3,0)</f>
        <v>6</v>
      </c>
      <c r="J458" s="13" t="s">
        <v>21</v>
      </c>
      <c r="K458" s="15">
        <f>VLOOKUP(G458,ชีต2!A:B,2,0)</f>
        <v>55</v>
      </c>
    </row>
    <row r="459" spans="1:12" ht="24" x14ac:dyDescent="0.55000000000000004">
      <c r="A459" s="14">
        <v>44826.75237234954</v>
      </c>
      <c r="B459" s="10">
        <v>455</v>
      </c>
      <c r="C459" s="13" t="s">
        <v>950</v>
      </c>
      <c r="D459" s="15"/>
      <c r="E459" s="16" t="s">
        <v>951</v>
      </c>
      <c r="F459" s="13" t="s">
        <v>37</v>
      </c>
      <c r="G459" s="13" t="s">
        <v>638</v>
      </c>
      <c r="H459" s="13" t="s">
        <v>29</v>
      </c>
      <c r="I459" s="12">
        <f>VLOOKUP(H459,สรุปที่เข้าร่วม!B:D,3,0)</f>
        <v>6</v>
      </c>
      <c r="J459" s="13" t="s">
        <v>21</v>
      </c>
      <c r="K459" s="15">
        <f>VLOOKUP(G459,ชีต2!A:B,2,0)</f>
        <v>55</v>
      </c>
    </row>
    <row r="460" spans="1:12" ht="24" x14ac:dyDescent="0.55000000000000004">
      <c r="A460" s="14">
        <v>44826.752793159721</v>
      </c>
      <c r="B460" s="10">
        <v>456</v>
      </c>
      <c r="C460" s="13" t="s">
        <v>952</v>
      </c>
      <c r="D460" s="15"/>
      <c r="E460" s="16" t="s">
        <v>953</v>
      </c>
      <c r="F460" s="13" t="s">
        <v>37</v>
      </c>
      <c r="G460" s="13" t="s">
        <v>638</v>
      </c>
      <c r="H460" s="13" t="s">
        <v>29</v>
      </c>
      <c r="I460" s="12">
        <f>VLOOKUP(H460,สรุปที่เข้าร่วม!B:D,3,0)</f>
        <v>6</v>
      </c>
      <c r="J460" s="13" t="s">
        <v>21</v>
      </c>
      <c r="K460" s="15">
        <f>VLOOKUP(G460,ชีต2!A:B,2,0)</f>
        <v>55</v>
      </c>
    </row>
    <row r="461" spans="1:12" ht="24" x14ac:dyDescent="0.55000000000000004">
      <c r="A461" s="14">
        <v>44826.754236550929</v>
      </c>
      <c r="B461" s="10">
        <v>457</v>
      </c>
      <c r="C461" s="13" t="s">
        <v>958</v>
      </c>
      <c r="D461" s="15"/>
      <c r="E461" s="16" t="s">
        <v>959</v>
      </c>
      <c r="F461" s="13" t="s">
        <v>37</v>
      </c>
      <c r="G461" s="13" t="s">
        <v>638</v>
      </c>
      <c r="H461" s="13" t="s">
        <v>29</v>
      </c>
      <c r="I461" s="12">
        <f>VLOOKUP(H461,สรุปที่เข้าร่วม!B:D,3,0)</f>
        <v>6</v>
      </c>
      <c r="J461" s="13" t="s">
        <v>21</v>
      </c>
      <c r="K461" s="15">
        <f>VLOOKUP(G461,ชีต2!A:B,2,0)</f>
        <v>55</v>
      </c>
    </row>
    <row r="462" spans="1:12" ht="24" x14ac:dyDescent="0.55000000000000004">
      <c r="A462" s="14">
        <v>44826.755222928245</v>
      </c>
      <c r="B462" s="10">
        <v>458</v>
      </c>
      <c r="C462" s="13" t="s">
        <v>962</v>
      </c>
      <c r="D462" s="15"/>
      <c r="E462" s="16" t="s">
        <v>963</v>
      </c>
      <c r="F462" s="13" t="s">
        <v>37</v>
      </c>
      <c r="G462" s="13" t="s">
        <v>638</v>
      </c>
      <c r="H462" s="13" t="s">
        <v>29</v>
      </c>
      <c r="I462" s="12">
        <f>VLOOKUP(H462,สรุปที่เข้าร่วม!B:D,3,0)</f>
        <v>6</v>
      </c>
      <c r="J462" s="13" t="s">
        <v>16</v>
      </c>
      <c r="K462" s="15">
        <f>VLOOKUP(G462,ชีต2!A:B,2,0)</f>
        <v>55</v>
      </c>
      <c r="L462" s="110" t="str">
        <f>VLOOKUP(K462,school!E:F,2,0)</f>
        <v>มัธยมวัดสิงห์</v>
      </c>
    </row>
    <row r="463" spans="1:12" ht="24" x14ac:dyDescent="0.55000000000000004">
      <c r="A463" s="14">
        <v>44826.755855138894</v>
      </c>
      <c r="B463" s="10">
        <v>459</v>
      </c>
      <c r="C463" s="13" t="s">
        <v>964</v>
      </c>
      <c r="D463" s="15"/>
      <c r="E463" s="16" t="s">
        <v>965</v>
      </c>
      <c r="F463" s="13" t="s">
        <v>37</v>
      </c>
      <c r="G463" s="13" t="s">
        <v>638</v>
      </c>
      <c r="H463" s="13" t="s">
        <v>29</v>
      </c>
      <c r="I463" s="12">
        <f>VLOOKUP(H463,สรุปที่เข้าร่วม!B:D,3,0)</f>
        <v>6</v>
      </c>
      <c r="J463" s="13" t="s">
        <v>16</v>
      </c>
      <c r="K463" s="15">
        <f>VLOOKUP(G463,ชีต2!A:B,2,0)</f>
        <v>55</v>
      </c>
      <c r="L463" s="110" t="str">
        <f>VLOOKUP(K463,school!E:F,2,0)</f>
        <v>มัธยมวัดสิงห์</v>
      </c>
    </row>
    <row r="464" spans="1:12" ht="24" x14ac:dyDescent="0.55000000000000004">
      <c r="A464" s="14">
        <v>44826.75736304398</v>
      </c>
      <c r="B464" s="10">
        <v>460</v>
      </c>
      <c r="C464" s="13" t="s">
        <v>971</v>
      </c>
      <c r="D464" s="15"/>
      <c r="E464" s="16" t="s">
        <v>972</v>
      </c>
      <c r="F464" s="13" t="s">
        <v>37</v>
      </c>
      <c r="G464" s="13" t="s">
        <v>638</v>
      </c>
      <c r="H464" s="13" t="s">
        <v>29</v>
      </c>
      <c r="I464" s="12">
        <f>VLOOKUP(H464,สรุปที่เข้าร่วม!B:D,3,0)</f>
        <v>6</v>
      </c>
      <c r="J464" s="13" t="s">
        <v>21</v>
      </c>
      <c r="K464" s="15">
        <f>VLOOKUP(G464,ชีต2!A:B,2,0)</f>
        <v>55</v>
      </c>
    </row>
    <row r="465" spans="1:12" ht="24" x14ac:dyDescent="0.55000000000000004">
      <c r="A465" s="18">
        <v>44826.758849467587</v>
      </c>
      <c r="B465" s="10">
        <v>461</v>
      </c>
      <c r="C465" s="19" t="s">
        <v>977</v>
      </c>
      <c r="D465" s="20"/>
      <c r="E465" s="21" t="s">
        <v>978</v>
      </c>
      <c r="F465" s="19" t="s">
        <v>37</v>
      </c>
      <c r="G465" s="19" t="s">
        <v>638</v>
      </c>
      <c r="H465" s="19" t="s">
        <v>29</v>
      </c>
      <c r="I465" s="12">
        <f>VLOOKUP(H465,สรุปที่เข้าร่วม!B:D,3,0)</f>
        <v>6</v>
      </c>
      <c r="J465" s="19" t="s">
        <v>16</v>
      </c>
      <c r="K465" s="15">
        <f>VLOOKUP(G465,ชีต2!A:B,2,0)</f>
        <v>55</v>
      </c>
      <c r="L465" s="110" t="str">
        <f>VLOOKUP(K465,school!E:F,2,0)</f>
        <v>มัธยมวัดสิงห์</v>
      </c>
    </row>
    <row r="466" spans="1:12" ht="24" x14ac:dyDescent="0.55000000000000004">
      <c r="A466" s="14">
        <v>44823.657150254629</v>
      </c>
      <c r="B466" s="10">
        <v>462</v>
      </c>
      <c r="C466" s="13" t="s">
        <v>27</v>
      </c>
      <c r="D466" s="15"/>
      <c r="E466" s="16" t="s">
        <v>28</v>
      </c>
      <c r="F466" s="13" t="s">
        <v>24</v>
      </c>
      <c r="G466" s="13" t="s">
        <v>25</v>
      </c>
      <c r="H466" s="13" t="s">
        <v>29</v>
      </c>
      <c r="I466" s="12">
        <f>VLOOKUP(H466,สรุปที่เข้าร่วม!B:D,3,0)</f>
        <v>6</v>
      </c>
      <c r="J466" s="13" t="s">
        <v>21</v>
      </c>
      <c r="K466" s="15">
        <f>VLOOKUP(G466,ชีต2!A:B,2,0)</f>
        <v>56</v>
      </c>
    </row>
    <row r="467" spans="1:12" ht="24" x14ac:dyDescent="0.55000000000000004">
      <c r="A467" s="14">
        <v>44824.388277650462</v>
      </c>
      <c r="B467" s="10">
        <v>463</v>
      </c>
      <c r="C467" s="13" t="s">
        <v>78</v>
      </c>
      <c r="D467" s="15"/>
      <c r="E467" s="13" t="s">
        <v>79</v>
      </c>
      <c r="F467" s="13" t="s">
        <v>37</v>
      </c>
      <c r="G467" s="13" t="s">
        <v>25</v>
      </c>
      <c r="H467" s="13" t="s">
        <v>29</v>
      </c>
      <c r="I467" s="12">
        <f>VLOOKUP(H467,สรุปที่เข้าร่วม!B:D,3,0)</f>
        <v>6</v>
      </c>
      <c r="J467" s="13" t="s">
        <v>16</v>
      </c>
      <c r="K467" s="15">
        <f>VLOOKUP(G467,ชีต2!A:B,2,0)</f>
        <v>56</v>
      </c>
      <c r="L467" s="110" t="str">
        <f>VLOOKUP(K467,school!E:F,2,0)</f>
        <v>ศึกษานารีวิทยา</v>
      </c>
    </row>
    <row r="468" spans="1:12" ht="24" x14ac:dyDescent="0.55000000000000004">
      <c r="A468" s="14">
        <v>44824.724531539352</v>
      </c>
      <c r="B468" s="10">
        <v>464</v>
      </c>
      <c r="C468" s="13" t="s">
        <v>269</v>
      </c>
      <c r="D468" s="15"/>
      <c r="E468" s="16" t="s">
        <v>270</v>
      </c>
      <c r="F468" s="13" t="s">
        <v>37</v>
      </c>
      <c r="G468" s="13" t="s">
        <v>25</v>
      </c>
      <c r="H468" s="13" t="s">
        <v>29</v>
      </c>
      <c r="I468" s="12">
        <f>VLOOKUP(H468,สรุปที่เข้าร่วม!B:D,3,0)</f>
        <v>6</v>
      </c>
      <c r="J468" s="13" t="s">
        <v>16</v>
      </c>
      <c r="K468" s="15">
        <f>VLOOKUP(G468,ชีต2!A:B,2,0)</f>
        <v>56</v>
      </c>
      <c r="L468" s="110" t="str">
        <f>VLOOKUP(K468,school!E:F,2,0)</f>
        <v>ศึกษานารีวิทยา</v>
      </c>
    </row>
    <row r="469" spans="1:12" ht="24" x14ac:dyDescent="0.55000000000000004">
      <c r="A469" s="14">
        <v>44825.500354918986</v>
      </c>
      <c r="B469" s="10">
        <v>465</v>
      </c>
      <c r="C469" s="13" t="s">
        <v>412</v>
      </c>
      <c r="D469" s="15"/>
      <c r="E469" s="16" t="s">
        <v>413</v>
      </c>
      <c r="F469" s="13" t="s">
        <v>37</v>
      </c>
      <c r="G469" s="13" t="s">
        <v>25</v>
      </c>
      <c r="H469" s="13" t="s">
        <v>29</v>
      </c>
      <c r="I469" s="12">
        <f>VLOOKUP(H469,สรุปที่เข้าร่วม!B:D,3,0)</f>
        <v>6</v>
      </c>
      <c r="J469" s="13" t="s">
        <v>16</v>
      </c>
      <c r="K469" s="15">
        <f>VLOOKUP(G469,ชีต2!A:B,2,0)</f>
        <v>56</v>
      </c>
      <c r="L469" s="110" t="str">
        <f>VLOOKUP(K469,school!E:F,2,0)</f>
        <v>ศึกษานารีวิทยา</v>
      </c>
    </row>
    <row r="470" spans="1:12" ht="24" x14ac:dyDescent="0.55000000000000004">
      <c r="A470" s="14">
        <v>44826.913819965281</v>
      </c>
      <c r="B470" s="10">
        <v>466</v>
      </c>
      <c r="C470" s="13" t="s">
        <v>1049</v>
      </c>
      <c r="D470" s="13" t="s">
        <v>35</v>
      </c>
      <c r="E470" s="16" t="s">
        <v>1050</v>
      </c>
      <c r="F470" s="13" t="s">
        <v>37</v>
      </c>
      <c r="G470" s="13" t="s">
        <v>25</v>
      </c>
      <c r="H470" s="13" t="s">
        <v>29</v>
      </c>
      <c r="I470" s="12">
        <f>VLOOKUP(H470,สรุปที่เข้าร่วม!B:D,3,0)</f>
        <v>6</v>
      </c>
      <c r="J470" s="13" t="s">
        <v>21</v>
      </c>
      <c r="K470" s="15">
        <f>VLOOKUP(G470,ชีต2!A:B,2,0)</f>
        <v>56</v>
      </c>
    </row>
    <row r="471" spans="1:12" ht="24" x14ac:dyDescent="0.55000000000000004">
      <c r="A471" s="14">
        <v>44826.978574652778</v>
      </c>
      <c r="B471" s="10">
        <v>467</v>
      </c>
      <c r="C471" s="13" t="s">
        <v>1055</v>
      </c>
      <c r="D471" s="15"/>
      <c r="E471" s="16" t="s">
        <v>1056</v>
      </c>
      <c r="F471" s="13" t="s">
        <v>37</v>
      </c>
      <c r="G471" s="13" t="s">
        <v>25</v>
      </c>
      <c r="H471" s="13" t="s">
        <v>29</v>
      </c>
      <c r="I471" s="12">
        <f>VLOOKUP(H471,สรุปที่เข้าร่วม!B:D,3,0)</f>
        <v>6</v>
      </c>
      <c r="J471" s="13" t="s">
        <v>21</v>
      </c>
      <c r="K471" s="15">
        <f>VLOOKUP(G471,ชีต2!A:B,2,0)</f>
        <v>56</v>
      </c>
    </row>
    <row r="472" spans="1:12" ht="24" x14ac:dyDescent="0.55000000000000004">
      <c r="A472" s="14">
        <v>44827.394504548611</v>
      </c>
      <c r="B472" s="10">
        <v>468</v>
      </c>
      <c r="C472" s="13" t="s">
        <v>1137</v>
      </c>
      <c r="D472" s="13" t="s">
        <v>35</v>
      </c>
      <c r="E472" s="16" t="s">
        <v>1138</v>
      </c>
      <c r="F472" s="13" t="s">
        <v>37</v>
      </c>
      <c r="G472" s="13" t="s">
        <v>25</v>
      </c>
      <c r="H472" s="13" t="s">
        <v>29</v>
      </c>
      <c r="I472" s="12">
        <f>VLOOKUP(H472,สรุปที่เข้าร่วม!B:D,3,0)</f>
        <v>6</v>
      </c>
      <c r="J472" s="13" t="s">
        <v>21</v>
      </c>
      <c r="K472" s="15">
        <f>VLOOKUP(G472,ชีต2!A:B,2,0)</f>
        <v>56</v>
      </c>
    </row>
    <row r="473" spans="1:12" ht="24" x14ac:dyDescent="0.55000000000000004">
      <c r="A473" s="14">
        <v>44827.493410960647</v>
      </c>
      <c r="B473" s="10">
        <v>469</v>
      </c>
      <c r="C473" s="13" t="s">
        <v>1203</v>
      </c>
      <c r="D473" s="13" t="s">
        <v>1204</v>
      </c>
      <c r="E473" s="16" t="s">
        <v>1205</v>
      </c>
      <c r="F473" s="13" t="s">
        <v>37</v>
      </c>
      <c r="G473" s="13" t="s">
        <v>25</v>
      </c>
      <c r="H473" s="13" t="s">
        <v>29</v>
      </c>
      <c r="I473" s="12">
        <f>VLOOKUP(H473,สรุปที่เข้าร่วม!B:D,3,0)</f>
        <v>6</v>
      </c>
      <c r="J473" s="13" t="s">
        <v>21</v>
      </c>
      <c r="K473" s="15">
        <f>VLOOKUP(G473,ชีต2!A:B,2,0)</f>
        <v>56</v>
      </c>
    </row>
    <row r="474" spans="1:12" ht="24" x14ac:dyDescent="0.55000000000000004">
      <c r="A474" s="14">
        <v>44827.540433472226</v>
      </c>
      <c r="B474" s="10">
        <v>470</v>
      </c>
      <c r="C474" s="13" t="s">
        <v>1298</v>
      </c>
      <c r="D474" s="15"/>
      <c r="E474" s="16" t="s">
        <v>1299</v>
      </c>
      <c r="F474" s="13" t="s">
        <v>37</v>
      </c>
      <c r="G474" s="13" t="s">
        <v>25</v>
      </c>
      <c r="H474" s="13" t="s">
        <v>29</v>
      </c>
      <c r="I474" s="12">
        <f>VLOOKUP(H474,สรุปที่เข้าร่วม!B:D,3,0)</f>
        <v>6</v>
      </c>
      <c r="J474" s="13" t="s">
        <v>21</v>
      </c>
      <c r="K474" s="15">
        <f>VLOOKUP(G474,ชีต2!A:B,2,0)</f>
        <v>56</v>
      </c>
    </row>
    <row r="475" spans="1:12" ht="24" x14ac:dyDescent="0.55000000000000004">
      <c r="A475" s="14">
        <v>44827.66107076389</v>
      </c>
      <c r="B475" s="10">
        <v>471</v>
      </c>
      <c r="C475" s="13" t="s">
        <v>1464</v>
      </c>
      <c r="D475" s="15"/>
      <c r="E475" s="16" t="s">
        <v>1465</v>
      </c>
      <c r="F475" s="13" t="s">
        <v>37</v>
      </c>
      <c r="G475" s="13" t="s">
        <v>1304</v>
      </c>
      <c r="H475" s="13" t="s">
        <v>29</v>
      </c>
      <c r="I475" s="12">
        <f>VLOOKUP(H475,สรุปที่เข้าร่วม!B:D,3,0)</f>
        <v>6</v>
      </c>
      <c r="J475" s="13" t="s">
        <v>21</v>
      </c>
      <c r="K475" s="15">
        <f>VLOOKUP(G475,ชีต2!A:B,2,0)</f>
        <v>57</v>
      </c>
    </row>
    <row r="476" spans="1:12" ht="24" x14ac:dyDescent="0.55000000000000004">
      <c r="A476" s="14">
        <v>44825.53740695602</v>
      </c>
      <c r="B476" s="10">
        <v>472</v>
      </c>
      <c r="C476" s="13" t="s">
        <v>436</v>
      </c>
      <c r="D476" s="15"/>
      <c r="E476" s="16" t="s">
        <v>437</v>
      </c>
      <c r="F476" s="13" t="s">
        <v>37</v>
      </c>
      <c r="G476" s="13" t="s">
        <v>438</v>
      </c>
      <c r="H476" s="13" t="s">
        <v>29</v>
      </c>
      <c r="I476" s="12">
        <f>VLOOKUP(H476,สรุปที่เข้าร่วม!B:D,3,0)</f>
        <v>6</v>
      </c>
      <c r="J476" s="13" t="s">
        <v>21</v>
      </c>
      <c r="K476" s="15">
        <f>VLOOKUP(G476,ชีต2!A:B,2,0)</f>
        <v>58</v>
      </c>
    </row>
    <row r="477" spans="1:12" ht="24" x14ac:dyDescent="0.55000000000000004">
      <c r="A477" s="14">
        <v>44825.563955405094</v>
      </c>
      <c r="B477" s="10">
        <v>473</v>
      </c>
      <c r="C477" s="13" t="s">
        <v>450</v>
      </c>
      <c r="D477" s="15"/>
      <c r="E477" s="16" t="s">
        <v>451</v>
      </c>
      <c r="F477" s="13" t="s">
        <v>37</v>
      </c>
      <c r="G477" s="13" t="s">
        <v>438</v>
      </c>
      <c r="H477" s="13" t="s">
        <v>29</v>
      </c>
      <c r="I477" s="12">
        <f>VLOOKUP(H477,สรุปที่เข้าร่วม!B:D,3,0)</f>
        <v>6</v>
      </c>
      <c r="J477" s="13" t="s">
        <v>21</v>
      </c>
      <c r="K477" s="15">
        <f>VLOOKUP(G477,ชีต2!A:B,2,0)</f>
        <v>58</v>
      </c>
    </row>
    <row r="478" spans="1:12" ht="24" x14ac:dyDescent="0.55000000000000004">
      <c r="A478" s="14">
        <v>44825.564474166662</v>
      </c>
      <c r="B478" s="10">
        <v>474</v>
      </c>
      <c r="C478" s="13" t="s">
        <v>452</v>
      </c>
      <c r="D478" s="15"/>
      <c r="E478" s="16" t="s">
        <v>453</v>
      </c>
      <c r="F478" s="13" t="s">
        <v>37</v>
      </c>
      <c r="G478" s="13" t="s">
        <v>438</v>
      </c>
      <c r="H478" s="13" t="s">
        <v>29</v>
      </c>
      <c r="I478" s="12">
        <f>VLOOKUP(H478,สรุปที่เข้าร่วม!B:D,3,0)</f>
        <v>6</v>
      </c>
      <c r="J478" s="13" t="s">
        <v>21</v>
      </c>
      <c r="K478" s="15">
        <f>VLOOKUP(G478,ชีต2!A:B,2,0)</f>
        <v>58</v>
      </c>
    </row>
    <row r="479" spans="1:12" ht="24" x14ac:dyDescent="0.55000000000000004">
      <c r="A479" s="14">
        <v>44825.569941527778</v>
      </c>
      <c r="B479" s="10">
        <v>475</v>
      </c>
      <c r="C479" s="13" t="s">
        <v>454</v>
      </c>
      <c r="D479" s="15"/>
      <c r="E479" s="16" t="s">
        <v>455</v>
      </c>
      <c r="F479" s="13" t="s">
        <v>37</v>
      </c>
      <c r="G479" s="13" t="s">
        <v>438</v>
      </c>
      <c r="H479" s="13" t="s">
        <v>29</v>
      </c>
      <c r="I479" s="12">
        <f>VLOOKUP(H479,สรุปที่เข้าร่วม!B:D,3,0)</f>
        <v>6</v>
      </c>
      <c r="J479" s="13" t="s">
        <v>21</v>
      </c>
      <c r="K479" s="15">
        <f>VLOOKUP(G479,ชีต2!A:B,2,0)</f>
        <v>58</v>
      </c>
    </row>
    <row r="480" spans="1:12" ht="24" x14ac:dyDescent="0.55000000000000004">
      <c r="A480" s="14">
        <v>44825.58945965278</v>
      </c>
      <c r="B480" s="10">
        <v>476</v>
      </c>
      <c r="C480" s="13" t="s">
        <v>456</v>
      </c>
      <c r="D480" s="15"/>
      <c r="E480" s="16" t="s">
        <v>457</v>
      </c>
      <c r="F480" s="13" t="s">
        <v>37</v>
      </c>
      <c r="G480" s="13" t="s">
        <v>438</v>
      </c>
      <c r="H480" s="13" t="s">
        <v>29</v>
      </c>
      <c r="I480" s="12">
        <f>VLOOKUP(H480,สรุปที่เข้าร่วม!B:D,3,0)</f>
        <v>6</v>
      </c>
      <c r="J480" s="13" t="s">
        <v>21</v>
      </c>
      <c r="K480" s="15">
        <f>VLOOKUP(G480,ชีต2!A:B,2,0)</f>
        <v>58</v>
      </c>
    </row>
    <row r="481" spans="1:12" ht="24" x14ac:dyDescent="0.55000000000000004">
      <c r="A481" s="14">
        <v>44825.603827233797</v>
      </c>
      <c r="B481" s="10">
        <v>477</v>
      </c>
      <c r="C481" s="13" t="s">
        <v>463</v>
      </c>
      <c r="D481" s="15"/>
      <c r="E481" s="16" t="s">
        <v>464</v>
      </c>
      <c r="F481" s="13" t="s">
        <v>37</v>
      </c>
      <c r="G481" s="13" t="s">
        <v>438</v>
      </c>
      <c r="H481" s="13" t="s">
        <v>29</v>
      </c>
      <c r="I481" s="12">
        <f>VLOOKUP(H481,สรุปที่เข้าร่วม!B:D,3,0)</f>
        <v>6</v>
      </c>
      <c r="J481" s="13" t="s">
        <v>21</v>
      </c>
      <c r="K481" s="15">
        <f>VLOOKUP(G481,ชีต2!A:B,2,0)</f>
        <v>58</v>
      </c>
    </row>
    <row r="482" spans="1:12" ht="24" x14ac:dyDescent="0.55000000000000004">
      <c r="A482" s="14">
        <v>44825.613209490737</v>
      </c>
      <c r="B482" s="10">
        <v>478</v>
      </c>
      <c r="C482" s="13" t="s">
        <v>470</v>
      </c>
      <c r="D482" s="15"/>
      <c r="E482" s="16" t="s">
        <v>471</v>
      </c>
      <c r="F482" s="13" t="s">
        <v>37</v>
      </c>
      <c r="G482" s="13" t="s">
        <v>438</v>
      </c>
      <c r="H482" s="13" t="s">
        <v>29</v>
      </c>
      <c r="I482" s="12">
        <f>VLOOKUP(H482,สรุปที่เข้าร่วม!B:D,3,0)</f>
        <v>6</v>
      </c>
      <c r="J482" s="13" t="s">
        <v>21</v>
      </c>
      <c r="K482" s="15">
        <f>VLOOKUP(G482,ชีต2!A:B,2,0)</f>
        <v>58</v>
      </c>
    </row>
    <row r="483" spans="1:12" ht="24" x14ac:dyDescent="0.55000000000000004">
      <c r="A483" s="14">
        <v>44825.698382858798</v>
      </c>
      <c r="B483" s="10">
        <v>479</v>
      </c>
      <c r="C483" s="13" t="s">
        <v>523</v>
      </c>
      <c r="D483" s="13" t="s">
        <v>35</v>
      </c>
      <c r="E483" s="16" t="s">
        <v>524</v>
      </c>
      <c r="F483" s="13" t="s">
        <v>37</v>
      </c>
      <c r="G483" s="13" t="s">
        <v>438</v>
      </c>
      <c r="H483" s="13" t="s">
        <v>29</v>
      </c>
      <c r="I483" s="12">
        <f>VLOOKUP(H483,สรุปที่เข้าร่วม!B:D,3,0)</f>
        <v>6</v>
      </c>
      <c r="J483" s="13" t="s">
        <v>21</v>
      </c>
      <c r="K483" s="15">
        <f>VLOOKUP(G483,ชีต2!A:B,2,0)</f>
        <v>58</v>
      </c>
    </row>
    <row r="484" spans="1:12" ht="24" x14ac:dyDescent="0.55000000000000004">
      <c r="A484" s="14">
        <v>44826.569890636572</v>
      </c>
      <c r="B484" s="10">
        <v>480</v>
      </c>
      <c r="C484" s="13" t="s">
        <v>763</v>
      </c>
      <c r="D484" s="15"/>
      <c r="E484" s="16" t="s">
        <v>764</v>
      </c>
      <c r="F484" s="13" t="s">
        <v>37</v>
      </c>
      <c r="G484" s="13" t="s">
        <v>307</v>
      </c>
      <c r="H484" s="13" t="s">
        <v>29</v>
      </c>
      <c r="I484" s="12">
        <f>VLOOKUP(H484,สรุปที่เข้าร่วม!B:D,3,0)</f>
        <v>6</v>
      </c>
      <c r="J484" s="13" t="s">
        <v>16</v>
      </c>
      <c r="K484" s="15">
        <f>VLOOKUP(G484,ชีต2!A:B,2,0)</f>
        <v>59</v>
      </c>
      <c r="L484" s="110" t="str">
        <f>VLOOKUP(K484,school!E:F,2,0)</f>
        <v>นวลนรดิศวิทยาคม รัชมังคลาภิเษก</v>
      </c>
    </row>
    <row r="485" spans="1:12" ht="24" x14ac:dyDescent="0.55000000000000004">
      <c r="A485" s="14">
        <v>44827.65393961806</v>
      </c>
      <c r="B485" s="10">
        <v>481</v>
      </c>
      <c r="C485" s="13" t="s">
        <v>1462</v>
      </c>
      <c r="D485" s="15"/>
      <c r="E485" s="16" t="s">
        <v>1463</v>
      </c>
      <c r="F485" s="13" t="s">
        <v>37</v>
      </c>
      <c r="G485" s="13" t="s">
        <v>307</v>
      </c>
      <c r="H485" s="13" t="s">
        <v>29</v>
      </c>
      <c r="I485" s="12">
        <f>VLOOKUP(H485,สรุปที่เข้าร่วม!B:D,3,0)</f>
        <v>6</v>
      </c>
      <c r="J485" s="13" t="s">
        <v>16</v>
      </c>
      <c r="K485" s="15">
        <f>VLOOKUP(G485,ชีต2!A:B,2,0)</f>
        <v>59</v>
      </c>
      <c r="L485" s="110" t="str">
        <f>VLOOKUP(K485,school!E:F,2,0)</f>
        <v>นวลนรดิศวิทยาคม รัชมังคลาภิเษก</v>
      </c>
    </row>
    <row r="486" spans="1:12" ht="24" x14ac:dyDescent="0.55000000000000004">
      <c r="A486" s="14">
        <v>44826.678109293978</v>
      </c>
      <c r="B486" s="10">
        <v>482</v>
      </c>
      <c r="C486" s="13" t="s">
        <v>872</v>
      </c>
      <c r="D486" s="15"/>
      <c r="E486" s="16" t="s">
        <v>873</v>
      </c>
      <c r="F486" s="13" t="s">
        <v>37</v>
      </c>
      <c r="G486" s="13" t="s">
        <v>871</v>
      </c>
      <c r="H486" s="13" t="s">
        <v>29</v>
      </c>
      <c r="I486" s="12">
        <f>VLOOKUP(H486,สรุปที่เข้าร่วม!B:D,3,0)</f>
        <v>6</v>
      </c>
      <c r="J486" s="13" t="s">
        <v>21</v>
      </c>
      <c r="K486" s="15">
        <f>VLOOKUP(G486,ชีต2!A:B,2,0)</f>
        <v>60</v>
      </c>
    </row>
    <row r="487" spans="1:12" ht="24" x14ac:dyDescent="0.55000000000000004">
      <c r="A487" s="14">
        <v>44826.679350150458</v>
      </c>
      <c r="B487" s="10">
        <v>483</v>
      </c>
      <c r="C487" s="13" t="s">
        <v>874</v>
      </c>
      <c r="D487" s="15"/>
      <c r="E487" s="16" t="s">
        <v>875</v>
      </c>
      <c r="F487" s="13" t="s">
        <v>37</v>
      </c>
      <c r="G487" s="13" t="s">
        <v>871</v>
      </c>
      <c r="H487" s="13" t="s">
        <v>29</v>
      </c>
      <c r="I487" s="12">
        <f>VLOOKUP(H487,สรุปที่เข้าร่วม!B:D,3,0)</f>
        <v>6</v>
      </c>
      <c r="J487" s="13" t="s">
        <v>21</v>
      </c>
      <c r="K487" s="15">
        <f>VLOOKUP(G487,ชีต2!A:B,2,0)</f>
        <v>60</v>
      </c>
    </row>
    <row r="488" spans="1:12" ht="24" x14ac:dyDescent="0.55000000000000004">
      <c r="A488" s="14">
        <v>44826.757788263887</v>
      </c>
      <c r="B488" s="10">
        <v>484</v>
      </c>
      <c r="C488" s="13" t="s">
        <v>973</v>
      </c>
      <c r="D488" s="15"/>
      <c r="E488" s="16" t="s">
        <v>974</v>
      </c>
      <c r="F488" s="13" t="s">
        <v>37</v>
      </c>
      <c r="G488" s="13" t="s">
        <v>871</v>
      </c>
      <c r="H488" s="13" t="s">
        <v>29</v>
      </c>
      <c r="I488" s="12">
        <f>VLOOKUP(H488,สรุปที่เข้าร่วม!B:D,3,0)</f>
        <v>6</v>
      </c>
      <c r="J488" s="13" t="s">
        <v>21</v>
      </c>
      <c r="K488" s="15">
        <f>VLOOKUP(G488,ชีต2!A:B,2,0)</f>
        <v>60</v>
      </c>
    </row>
    <row r="489" spans="1:12" ht="24" x14ac:dyDescent="0.55000000000000004">
      <c r="A489" s="14">
        <v>44826.772496574078</v>
      </c>
      <c r="B489" s="10">
        <v>485</v>
      </c>
      <c r="C489" s="13" t="s">
        <v>1003</v>
      </c>
      <c r="D489" s="15"/>
      <c r="E489" s="16" t="s">
        <v>1004</v>
      </c>
      <c r="F489" s="13" t="s">
        <v>37</v>
      </c>
      <c r="G489" s="13" t="s">
        <v>871</v>
      </c>
      <c r="H489" s="13" t="s">
        <v>29</v>
      </c>
      <c r="I489" s="12">
        <f>VLOOKUP(H489,สรุปที่เข้าร่วม!B:D,3,0)</f>
        <v>6</v>
      </c>
      <c r="J489" s="13" t="s">
        <v>21</v>
      </c>
      <c r="K489" s="15">
        <f>VLOOKUP(G489,ชีต2!A:B,2,0)</f>
        <v>60</v>
      </c>
    </row>
    <row r="490" spans="1:12" ht="24" x14ac:dyDescent="0.55000000000000004">
      <c r="A490" s="14">
        <v>44827.427462118052</v>
      </c>
      <c r="B490" s="10">
        <v>486</v>
      </c>
      <c r="C490" s="13" t="s">
        <v>1161</v>
      </c>
      <c r="D490" s="15"/>
      <c r="E490" s="16" t="s">
        <v>1162</v>
      </c>
      <c r="F490" s="13" t="s">
        <v>37</v>
      </c>
      <c r="G490" s="13" t="s">
        <v>1163</v>
      </c>
      <c r="H490" s="13" t="s">
        <v>29</v>
      </c>
      <c r="I490" s="12">
        <f>VLOOKUP(H490,สรุปที่เข้าร่วม!B:D,3,0)</f>
        <v>6</v>
      </c>
      <c r="J490" s="13" t="s">
        <v>16</v>
      </c>
      <c r="K490" s="15">
        <f>VLOOKUP(G490,ชีต2!A:B,2,0)</f>
        <v>61</v>
      </c>
      <c r="L490" s="110" t="str">
        <f>VLOOKUP(K490,school!E:F,2,0)</f>
        <v>วัดรางบัว</v>
      </c>
    </row>
    <row r="491" spans="1:12" ht="24" x14ac:dyDescent="0.55000000000000004">
      <c r="A491" s="14">
        <v>44825.677674328705</v>
      </c>
      <c r="B491" s="10">
        <v>487</v>
      </c>
      <c r="C491" s="13" t="s">
        <v>504</v>
      </c>
      <c r="D491" s="13" t="s">
        <v>505</v>
      </c>
      <c r="E491" s="13" t="s">
        <v>506</v>
      </c>
      <c r="F491" s="13" t="s">
        <v>37</v>
      </c>
      <c r="G491" s="13" t="s">
        <v>499</v>
      </c>
      <c r="H491" s="13" t="s">
        <v>29</v>
      </c>
      <c r="I491" s="12">
        <f>VLOOKUP(H491,สรุปที่เข้าร่วม!B:D,3,0)</f>
        <v>6</v>
      </c>
      <c r="J491" s="13" t="s">
        <v>21</v>
      </c>
      <c r="K491" s="15">
        <f>VLOOKUP(G491,ชีต2!A:B,2,0)</f>
        <v>62</v>
      </c>
    </row>
    <row r="492" spans="1:12" ht="24" x14ac:dyDescent="0.55000000000000004">
      <c r="A492" s="14">
        <v>44825.678533842598</v>
      </c>
      <c r="B492" s="10">
        <v>488</v>
      </c>
      <c r="C492" s="13" t="s">
        <v>507</v>
      </c>
      <c r="D492" s="13" t="s">
        <v>35</v>
      </c>
      <c r="E492" s="13" t="s">
        <v>508</v>
      </c>
      <c r="F492" s="13" t="s">
        <v>37</v>
      </c>
      <c r="G492" s="13" t="s">
        <v>499</v>
      </c>
      <c r="H492" s="13" t="s">
        <v>29</v>
      </c>
      <c r="I492" s="12">
        <f>VLOOKUP(H492,สรุปที่เข้าร่วม!B:D,3,0)</f>
        <v>6</v>
      </c>
      <c r="J492" s="13" t="s">
        <v>21</v>
      </c>
      <c r="K492" s="15">
        <f>VLOOKUP(G492,ชีต2!A:B,2,0)</f>
        <v>62</v>
      </c>
    </row>
    <row r="493" spans="1:12" ht="24" x14ac:dyDescent="0.55000000000000004">
      <c r="A493" s="14">
        <v>44825.679902175922</v>
      </c>
      <c r="B493" s="10">
        <v>489</v>
      </c>
      <c r="C493" s="13" t="s">
        <v>511</v>
      </c>
      <c r="D493" s="13" t="s">
        <v>35</v>
      </c>
      <c r="E493" s="13" t="s">
        <v>512</v>
      </c>
      <c r="F493" s="13" t="s">
        <v>37</v>
      </c>
      <c r="G493" s="13" t="s">
        <v>499</v>
      </c>
      <c r="H493" s="13" t="s">
        <v>29</v>
      </c>
      <c r="I493" s="12">
        <f>VLOOKUP(H493,สรุปที่เข้าร่วม!B:D,3,0)</f>
        <v>6</v>
      </c>
      <c r="J493" s="13" t="s">
        <v>21</v>
      </c>
      <c r="K493" s="15">
        <f>VLOOKUP(G493,ชีต2!A:B,2,0)</f>
        <v>62</v>
      </c>
    </row>
    <row r="494" spans="1:12" ht="24" x14ac:dyDescent="0.55000000000000004">
      <c r="A494" s="14">
        <v>44825.681034583336</v>
      </c>
      <c r="B494" s="10">
        <v>490</v>
      </c>
      <c r="C494" s="13" t="s">
        <v>513</v>
      </c>
      <c r="D494" s="13" t="s">
        <v>35</v>
      </c>
      <c r="E494" s="13" t="s">
        <v>514</v>
      </c>
      <c r="F494" s="13" t="s">
        <v>37</v>
      </c>
      <c r="G494" s="13" t="s">
        <v>499</v>
      </c>
      <c r="H494" s="13" t="s">
        <v>29</v>
      </c>
      <c r="I494" s="12">
        <f>VLOOKUP(H494,สรุปที่เข้าร่วม!B:D,3,0)</f>
        <v>6</v>
      </c>
      <c r="J494" s="13" t="s">
        <v>21</v>
      </c>
      <c r="K494" s="15">
        <f>VLOOKUP(G494,ชีต2!A:B,2,0)</f>
        <v>62</v>
      </c>
    </row>
    <row r="495" spans="1:12" ht="24" x14ac:dyDescent="0.55000000000000004">
      <c r="A495" s="14">
        <v>44825.612405902779</v>
      </c>
      <c r="B495" s="10">
        <v>491</v>
      </c>
      <c r="C495" s="13" t="s">
        <v>467</v>
      </c>
      <c r="D495" s="15"/>
      <c r="E495" s="16" t="s">
        <v>468</v>
      </c>
      <c r="F495" s="13" t="s">
        <v>24</v>
      </c>
      <c r="G495" s="13" t="s">
        <v>469</v>
      </c>
      <c r="H495" s="13" t="s">
        <v>29</v>
      </c>
      <c r="I495" s="12">
        <f>VLOOKUP(H495,สรุปที่เข้าร่วม!B:D,3,0)</f>
        <v>6</v>
      </c>
      <c r="J495" s="13" t="s">
        <v>21</v>
      </c>
      <c r="K495" s="15">
        <f>VLOOKUP(G495,ชีต2!A:B,2,0)</f>
        <v>63</v>
      </c>
    </row>
    <row r="496" spans="1:12" ht="24" x14ac:dyDescent="0.55000000000000004">
      <c r="A496" s="14">
        <v>44826.273697013894</v>
      </c>
      <c r="B496" s="10">
        <v>492</v>
      </c>
      <c r="C496" s="13" t="s">
        <v>602</v>
      </c>
      <c r="D496" s="15"/>
      <c r="E496" s="16" t="s">
        <v>603</v>
      </c>
      <c r="F496" s="13" t="s">
        <v>37</v>
      </c>
      <c r="G496" s="13" t="s">
        <v>469</v>
      </c>
      <c r="H496" s="13" t="s">
        <v>29</v>
      </c>
      <c r="I496" s="12">
        <f>VLOOKUP(H496,สรุปที่เข้าร่วม!B:D,3,0)</f>
        <v>6</v>
      </c>
      <c r="J496" s="13" t="s">
        <v>21</v>
      </c>
      <c r="K496" s="15">
        <f>VLOOKUP(G496,ชีต2!A:B,2,0)</f>
        <v>63</v>
      </c>
    </row>
    <row r="497" spans="1:12" ht="24" x14ac:dyDescent="0.55000000000000004">
      <c r="A497" s="14">
        <v>44826.391620775466</v>
      </c>
      <c r="B497" s="10">
        <v>493</v>
      </c>
      <c r="C497" s="13" t="s">
        <v>662</v>
      </c>
      <c r="D497" s="15"/>
      <c r="E497" s="16" t="s">
        <v>663</v>
      </c>
      <c r="F497" s="13" t="s">
        <v>37</v>
      </c>
      <c r="G497" s="13" t="s">
        <v>469</v>
      </c>
      <c r="H497" s="13" t="s">
        <v>29</v>
      </c>
      <c r="I497" s="12">
        <f>VLOOKUP(H497,สรุปที่เข้าร่วม!B:D,3,0)</f>
        <v>6</v>
      </c>
      <c r="J497" s="13" t="s">
        <v>21</v>
      </c>
      <c r="K497" s="15">
        <f>VLOOKUP(G497,ชีต2!A:B,2,0)</f>
        <v>63</v>
      </c>
    </row>
    <row r="498" spans="1:12" ht="24" x14ac:dyDescent="0.55000000000000004">
      <c r="A498" s="14">
        <v>44826.428180868053</v>
      </c>
      <c r="B498" s="10">
        <v>494</v>
      </c>
      <c r="C498" s="13" t="s">
        <v>703</v>
      </c>
      <c r="D498" s="15"/>
      <c r="E498" s="16" t="s">
        <v>704</v>
      </c>
      <c r="F498" s="13" t="s">
        <v>37</v>
      </c>
      <c r="G498" s="13" t="s">
        <v>469</v>
      </c>
      <c r="H498" s="13" t="s">
        <v>29</v>
      </c>
      <c r="I498" s="12">
        <f>VLOOKUP(H498,สรุปที่เข้าร่วม!B:D,3,0)</f>
        <v>6</v>
      </c>
      <c r="J498" s="13" t="s">
        <v>21</v>
      </c>
      <c r="K498" s="15">
        <f>VLOOKUP(G498,ชีต2!A:B,2,0)</f>
        <v>63</v>
      </c>
    </row>
    <row r="499" spans="1:12" ht="24" x14ac:dyDescent="0.55000000000000004">
      <c r="A499" s="14">
        <v>44826.469111759259</v>
      </c>
      <c r="B499" s="10">
        <v>495</v>
      </c>
      <c r="C499" s="13" t="s">
        <v>728</v>
      </c>
      <c r="D499" s="15"/>
      <c r="E499" s="16" t="s">
        <v>729</v>
      </c>
      <c r="F499" s="13" t="s">
        <v>37</v>
      </c>
      <c r="G499" s="13" t="s">
        <v>469</v>
      </c>
      <c r="H499" s="13" t="s">
        <v>29</v>
      </c>
      <c r="I499" s="12">
        <f>VLOOKUP(H499,สรุปที่เข้าร่วม!B:D,3,0)</f>
        <v>6</v>
      </c>
      <c r="J499" s="13" t="s">
        <v>21</v>
      </c>
      <c r="K499" s="15">
        <f>VLOOKUP(G499,ชีต2!A:B,2,0)</f>
        <v>63</v>
      </c>
    </row>
    <row r="500" spans="1:12" ht="24" x14ac:dyDescent="0.55000000000000004">
      <c r="A500" s="14">
        <v>44827.53217987268</v>
      </c>
      <c r="B500" s="10">
        <v>496</v>
      </c>
      <c r="C500" s="13" t="s">
        <v>1283</v>
      </c>
      <c r="D500" s="15"/>
      <c r="E500" s="16" t="s">
        <v>1284</v>
      </c>
      <c r="F500" s="13" t="s">
        <v>37</v>
      </c>
      <c r="G500" s="13" t="s">
        <v>469</v>
      </c>
      <c r="H500" s="13" t="s">
        <v>29</v>
      </c>
      <c r="I500" s="12">
        <f>VLOOKUP(H500,สรุปที่เข้าร่วม!B:D,3,0)</f>
        <v>6</v>
      </c>
      <c r="J500" s="13" t="s">
        <v>16</v>
      </c>
      <c r="K500" s="15">
        <f>VLOOKUP(G500,ชีต2!A:B,2,0)</f>
        <v>63</v>
      </c>
      <c r="L500" s="110" t="str">
        <f>VLOOKUP(K500,school!E:F,2,0)</f>
        <v>วัดนวลนรดิศ</v>
      </c>
    </row>
    <row r="501" spans="1:12" ht="24" x14ac:dyDescent="0.55000000000000004">
      <c r="A501" s="14">
        <v>44826.702323634257</v>
      </c>
      <c r="B501" s="10">
        <v>497</v>
      </c>
      <c r="C501" s="13" t="s">
        <v>884</v>
      </c>
      <c r="D501" s="15"/>
      <c r="E501" s="16" t="s">
        <v>885</v>
      </c>
      <c r="F501" s="13" t="s">
        <v>37</v>
      </c>
      <c r="G501" s="13" t="s">
        <v>886</v>
      </c>
      <c r="H501" s="13" t="s">
        <v>29</v>
      </c>
      <c r="I501" s="12">
        <f>VLOOKUP(H501,สรุปที่เข้าร่วม!B:D,3,0)</f>
        <v>6</v>
      </c>
      <c r="J501" s="13" t="s">
        <v>21</v>
      </c>
      <c r="K501" s="15">
        <f>VLOOKUP(G501,ชีต2!A:B,2,0)</f>
        <v>64</v>
      </c>
    </row>
    <row r="502" spans="1:12" ht="24" x14ac:dyDescent="0.55000000000000004">
      <c r="A502" s="14">
        <v>44826.721962141208</v>
      </c>
      <c r="B502" s="10">
        <v>498</v>
      </c>
      <c r="C502" s="13" t="s">
        <v>903</v>
      </c>
      <c r="D502" s="15"/>
      <c r="E502" s="16" t="s">
        <v>904</v>
      </c>
      <c r="F502" s="13" t="s">
        <v>37</v>
      </c>
      <c r="G502" s="13" t="s">
        <v>886</v>
      </c>
      <c r="H502" s="13" t="s">
        <v>29</v>
      </c>
      <c r="I502" s="12">
        <f>VLOOKUP(H502,สรุปที่เข้าร่วม!B:D,3,0)</f>
        <v>6</v>
      </c>
      <c r="J502" s="13" t="s">
        <v>21</v>
      </c>
      <c r="K502" s="15">
        <f>VLOOKUP(G502,ชีต2!A:B,2,0)</f>
        <v>64</v>
      </c>
    </row>
    <row r="503" spans="1:12" ht="24" x14ac:dyDescent="0.55000000000000004">
      <c r="A503" s="14">
        <v>44826.726223587961</v>
      </c>
      <c r="B503" s="10">
        <v>499</v>
      </c>
      <c r="C503" s="13" t="s">
        <v>913</v>
      </c>
      <c r="D503" s="15"/>
      <c r="E503" s="16" t="s">
        <v>914</v>
      </c>
      <c r="F503" s="13" t="s">
        <v>37</v>
      </c>
      <c r="G503" s="13" t="s">
        <v>886</v>
      </c>
      <c r="H503" s="13" t="s">
        <v>29</v>
      </c>
      <c r="I503" s="12">
        <f>VLOOKUP(H503,สรุปที่เข้าร่วม!B:D,3,0)</f>
        <v>6</v>
      </c>
      <c r="J503" s="13" t="s">
        <v>21</v>
      </c>
      <c r="K503" s="15">
        <f>VLOOKUP(G503,ชีต2!A:B,2,0)</f>
        <v>64</v>
      </c>
    </row>
    <row r="504" spans="1:12" ht="24" x14ac:dyDescent="0.55000000000000004">
      <c r="A504" s="14">
        <v>44826.824891307871</v>
      </c>
      <c r="B504" s="10">
        <v>500</v>
      </c>
      <c r="C504" s="13" t="s">
        <v>1026</v>
      </c>
      <c r="D504" s="13"/>
      <c r="E504" s="16" t="s">
        <v>1027</v>
      </c>
      <c r="F504" s="13" t="s">
        <v>37</v>
      </c>
      <c r="G504" s="13" t="s">
        <v>886</v>
      </c>
      <c r="H504" s="13" t="s">
        <v>29</v>
      </c>
      <c r="I504" s="12">
        <f>VLOOKUP(H504,สรุปที่เข้าร่วม!B:D,3,0)</f>
        <v>6</v>
      </c>
      <c r="J504" s="13" t="s">
        <v>21</v>
      </c>
      <c r="K504" s="15">
        <f>VLOOKUP(G504,ชีต2!A:B,2,0)</f>
        <v>64</v>
      </c>
    </row>
    <row r="505" spans="1:12" ht="24" x14ac:dyDescent="0.55000000000000004">
      <c r="A505" s="14">
        <v>44825.49645770833</v>
      </c>
      <c r="B505" s="10">
        <v>501</v>
      </c>
      <c r="C505" s="13" t="s">
        <v>404</v>
      </c>
      <c r="D505" s="15"/>
      <c r="E505" s="16" t="s">
        <v>405</v>
      </c>
      <c r="F505" s="13" t="s">
        <v>24</v>
      </c>
      <c r="G505" s="13" t="s">
        <v>354</v>
      </c>
      <c r="H505" s="13" t="s">
        <v>20</v>
      </c>
      <c r="I505" s="12">
        <f>VLOOKUP(H505,สรุปที่เข้าร่วม!B:D,3,0)</f>
        <v>7</v>
      </c>
      <c r="J505" s="13" t="s">
        <v>21</v>
      </c>
      <c r="K505" s="15">
        <f>VLOOKUP(G505,ชีต2!A:B,2,0)</f>
        <v>2</v>
      </c>
    </row>
    <row r="506" spans="1:12" ht="24" x14ac:dyDescent="0.55000000000000004">
      <c r="A506" s="14">
        <v>44825.497142349537</v>
      </c>
      <c r="B506" s="10">
        <v>502</v>
      </c>
      <c r="C506" s="13" t="s">
        <v>406</v>
      </c>
      <c r="D506" s="15"/>
      <c r="E506" s="16" t="s">
        <v>407</v>
      </c>
      <c r="F506" s="13" t="s">
        <v>37</v>
      </c>
      <c r="G506" s="13" t="s">
        <v>354</v>
      </c>
      <c r="H506" s="13" t="s">
        <v>20</v>
      </c>
      <c r="I506" s="12">
        <f>VLOOKUP(H506,สรุปที่เข้าร่วม!B:D,3,0)</f>
        <v>7</v>
      </c>
      <c r="J506" s="13" t="s">
        <v>16</v>
      </c>
      <c r="K506" s="15">
        <f>VLOOKUP(G506,ชีต2!A:B,2,0)</f>
        <v>2</v>
      </c>
      <c r="L506" s="110" t="str">
        <f>VLOOKUP(K506,school!E:F,2,0)</f>
        <v>เตรียมอุดมศึกษา</v>
      </c>
    </row>
    <row r="507" spans="1:12" ht="24" x14ac:dyDescent="0.55000000000000004">
      <c r="A507" s="14">
        <v>44825.497866157406</v>
      </c>
      <c r="B507" s="10">
        <v>503</v>
      </c>
      <c r="C507" s="13" t="s">
        <v>410</v>
      </c>
      <c r="D507" s="15"/>
      <c r="E507" s="16" t="s">
        <v>411</v>
      </c>
      <c r="F507" s="13" t="s">
        <v>37</v>
      </c>
      <c r="G507" s="13" t="s">
        <v>354</v>
      </c>
      <c r="H507" s="13" t="s">
        <v>20</v>
      </c>
      <c r="I507" s="12">
        <f>VLOOKUP(H507,สรุปที่เข้าร่วม!B:D,3,0)</f>
        <v>7</v>
      </c>
      <c r="J507" s="13" t="s">
        <v>16</v>
      </c>
      <c r="K507" s="15">
        <f>VLOOKUP(G507,ชีต2!A:B,2,0)</f>
        <v>2</v>
      </c>
      <c r="L507" s="110" t="str">
        <f>VLOOKUP(K507,school!E:F,2,0)</f>
        <v>เตรียมอุดมศึกษา</v>
      </c>
    </row>
    <row r="508" spans="1:12" ht="24" x14ac:dyDescent="0.55000000000000004">
      <c r="A508" s="14">
        <v>44825.503859780089</v>
      </c>
      <c r="B508" s="10">
        <v>504</v>
      </c>
      <c r="C508" s="13" t="s">
        <v>418</v>
      </c>
      <c r="D508" s="15"/>
      <c r="E508" s="16" t="s">
        <v>419</v>
      </c>
      <c r="F508" s="13" t="s">
        <v>37</v>
      </c>
      <c r="G508" s="13" t="s">
        <v>354</v>
      </c>
      <c r="H508" s="13" t="s">
        <v>20</v>
      </c>
      <c r="I508" s="12">
        <f>VLOOKUP(H508,สรุปที่เข้าร่วม!B:D,3,0)</f>
        <v>7</v>
      </c>
      <c r="J508" s="13" t="s">
        <v>21</v>
      </c>
      <c r="K508" s="15">
        <f>VLOOKUP(G508,ชีต2!A:B,2,0)</f>
        <v>2</v>
      </c>
    </row>
    <row r="509" spans="1:12" ht="24" x14ac:dyDescent="0.55000000000000004">
      <c r="A509" s="14">
        <v>44825.50444506944</v>
      </c>
      <c r="B509" s="10">
        <v>505</v>
      </c>
      <c r="C509" s="13" t="s">
        <v>420</v>
      </c>
      <c r="D509" s="15"/>
      <c r="E509" s="16" t="s">
        <v>421</v>
      </c>
      <c r="F509" s="13" t="s">
        <v>37</v>
      </c>
      <c r="G509" s="13" t="s">
        <v>354</v>
      </c>
      <c r="H509" s="13" t="s">
        <v>20</v>
      </c>
      <c r="I509" s="12">
        <f>VLOOKUP(H509,สรุปที่เข้าร่วม!B:D,3,0)</f>
        <v>7</v>
      </c>
      <c r="J509" s="13" t="s">
        <v>21</v>
      </c>
      <c r="K509" s="15">
        <f>VLOOKUP(G509,ชีต2!A:B,2,0)</f>
        <v>2</v>
      </c>
    </row>
    <row r="510" spans="1:12" ht="24" x14ac:dyDescent="0.55000000000000004">
      <c r="A510" s="14">
        <v>44825.507068842591</v>
      </c>
      <c r="B510" s="10">
        <v>506</v>
      </c>
      <c r="C510" s="13" t="s">
        <v>426</v>
      </c>
      <c r="D510" s="15"/>
      <c r="E510" s="16" t="s">
        <v>427</v>
      </c>
      <c r="F510" s="13" t="s">
        <v>37</v>
      </c>
      <c r="G510" s="13" t="s">
        <v>354</v>
      </c>
      <c r="H510" s="13" t="s">
        <v>20</v>
      </c>
      <c r="I510" s="12">
        <f>VLOOKUP(H510,สรุปที่เข้าร่วม!B:D,3,0)</f>
        <v>7</v>
      </c>
      <c r="J510" s="13" t="s">
        <v>16</v>
      </c>
      <c r="K510" s="15">
        <f>VLOOKUP(G510,ชีต2!A:B,2,0)</f>
        <v>2</v>
      </c>
      <c r="L510" s="110" t="str">
        <f>VLOOKUP(K510,school!E:F,2,0)</f>
        <v>เตรียมอุดมศึกษา</v>
      </c>
    </row>
    <row r="511" spans="1:12" ht="24" x14ac:dyDescent="0.55000000000000004">
      <c r="A511" s="14">
        <v>44825.509343576385</v>
      </c>
      <c r="B511" s="10">
        <v>507</v>
      </c>
      <c r="C511" s="13" t="s">
        <v>430</v>
      </c>
      <c r="D511" s="15"/>
      <c r="E511" s="16" t="s">
        <v>431</v>
      </c>
      <c r="F511" s="13" t="s">
        <v>37</v>
      </c>
      <c r="G511" s="13" t="s">
        <v>354</v>
      </c>
      <c r="H511" s="13" t="s">
        <v>20</v>
      </c>
      <c r="I511" s="12">
        <f>VLOOKUP(H511,สรุปที่เข้าร่วม!B:D,3,0)</f>
        <v>7</v>
      </c>
      <c r="J511" s="13" t="s">
        <v>16</v>
      </c>
      <c r="K511" s="15">
        <f>VLOOKUP(G511,ชีต2!A:B,2,0)</f>
        <v>2</v>
      </c>
      <c r="L511" s="110" t="str">
        <f>VLOOKUP(K511,school!E:F,2,0)</f>
        <v>เตรียมอุดมศึกษา</v>
      </c>
    </row>
    <row r="512" spans="1:12" ht="24" x14ac:dyDescent="0.55000000000000004">
      <c r="A512" s="14">
        <v>44825.509987407408</v>
      </c>
      <c r="B512" s="10">
        <v>508</v>
      </c>
      <c r="C512" s="13" t="s">
        <v>432</v>
      </c>
      <c r="D512" s="15"/>
      <c r="E512" s="16" t="s">
        <v>433</v>
      </c>
      <c r="F512" s="13" t="s">
        <v>37</v>
      </c>
      <c r="G512" s="13" t="s">
        <v>354</v>
      </c>
      <c r="H512" s="13" t="s">
        <v>20</v>
      </c>
      <c r="I512" s="12">
        <f>VLOOKUP(H512,สรุปที่เข้าร่วม!B:D,3,0)</f>
        <v>7</v>
      </c>
      <c r="J512" s="13" t="s">
        <v>16</v>
      </c>
      <c r="K512" s="15">
        <f>VLOOKUP(G512,ชีต2!A:B,2,0)</f>
        <v>2</v>
      </c>
      <c r="L512" s="110" t="str">
        <f>VLOOKUP(K512,school!E:F,2,0)</f>
        <v>เตรียมอุดมศึกษา</v>
      </c>
    </row>
    <row r="513" spans="1:12" ht="24" x14ac:dyDescent="0.55000000000000004">
      <c r="A513" s="14">
        <v>44825.969700671296</v>
      </c>
      <c r="B513" s="10">
        <v>509</v>
      </c>
      <c r="C513" s="13" t="s">
        <v>591</v>
      </c>
      <c r="D513" s="15"/>
      <c r="E513" s="16" t="s">
        <v>592</v>
      </c>
      <c r="F513" s="13" t="s">
        <v>24</v>
      </c>
      <c r="G513" s="13" t="s">
        <v>570</v>
      </c>
      <c r="H513" s="13" t="s">
        <v>20</v>
      </c>
      <c r="I513" s="12">
        <f>VLOOKUP(H513,สรุปที่เข้าร่วม!B:D,3,0)</f>
        <v>7</v>
      </c>
      <c r="J513" s="13" t="s">
        <v>21</v>
      </c>
      <c r="K513" s="15">
        <f>VLOOKUP(G513,ชีต2!A:B,2,0)</f>
        <v>4</v>
      </c>
    </row>
    <row r="514" spans="1:12" ht="24" x14ac:dyDescent="0.55000000000000004">
      <c r="A514" s="14">
        <v>44826.414982326387</v>
      </c>
      <c r="B514" s="10">
        <v>510</v>
      </c>
      <c r="C514" s="13" t="s">
        <v>687</v>
      </c>
      <c r="D514" s="15"/>
      <c r="E514" s="16" t="s">
        <v>688</v>
      </c>
      <c r="F514" s="13" t="s">
        <v>37</v>
      </c>
      <c r="G514" s="13" t="s">
        <v>570</v>
      </c>
      <c r="H514" s="13" t="s">
        <v>20</v>
      </c>
      <c r="I514" s="12">
        <f>VLOOKUP(H514,สรุปที่เข้าร่วม!B:D,3,0)</f>
        <v>7</v>
      </c>
      <c r="J514" s="13" t="s">
        <v>16</v>
      </c>
      <c r="K514" s="15">
        <f>VLOOKUP(G514,ชีต2!A:B,2,0)</f>
        <v>4</v>
      </c>
      <c r="L514" s="110" t="str">
        <f>VLOOKUP(K514,school!E:F,2,0)</f>
        <v>เทพศิรินทร์</v>
      </c>
    </row>
    <row r="515" spans="1:12" ht="24" x14ac:dyDescent="0.55000000000000004">
      <c r="A515" s="14">
        <v>44826.415608553245</v>
      </c>
      <c r="B515" s="10">
        <v>511</v>
      </c>
      <c r="C515" s="13" t="s">
        <v>689</v>
      </c>
      <c r="D515" s="15"/>
      <c r="E515" s="16" t="s">
        <v>690</v>
      </c>
      <c r="F515" s="13" t="s">
        <v>37</v>
      </c>
      <c r="G515" s="13" t="s">
        <v>570</v>
      </c>
      <c r="H515" s="13" t="s">
        <v>20</v>
      </c>
      <c r="I515" s="12">
        <f>VLOOKUP(H515,สรุปที่เข้าร่วม!B:D,3,0)</f>
        <v>7</v>
      </c>
      <c r="J515" s="13" t="s">
        <v>16</v>
      </c>
      <c r="K515" s="15">
        <f>VLOOKUP(G515,ชีต2!A:B,2,0)</f>
        <v>4</v>
      </c>
      <c r="L515" s="110" t="str">
        <f>VLOOKUP(K515,school!E:F,2,0)</f>
        <v>เทพศิรินทร์</v>
      </c>
    </row>
    <row r="516" spans="1:12" ht="24" x14ac:dyDescent="0.55000000000000004">
      <c r="A516" s="14">
        <v>44826.435724247684</v>
      </c>
      <c r="B516" s="10">
        <v>512</v>
      </c>
      <c r="C516" s="13" t="s">
        <v>707</v>
      </c>
      <c r="D516" s="15"/>
      <c r="E516" s="13">
        <v>929532961</v>
      </c>
      <c r="F516" s="13" t="s">
        <v>24</v>
      </c>
      <c r="G516" s="13" t="s">
        <v>570</v>
      </c>
      <c r="H516" s="13" t="s">
        <v>20</v>
      </c>
      <c r="I516" s="12">
        <f>VLOOKUP(H516,สรุปที่เข้าร่วม!B:D,3,0)</f>
        <v>7</v>
      </c>
      <c r="J516" s="13" t="s">
        <v>21</v>
      </c>
      <c r="K516" s="15">
        <f>VLOOKUP(G516,ชีต2!A:B,2,0)</f>
        <v>4</v>
      </c>
    </row>
    <row r="517" spans="1:12" ht="24" x14ac:dyDescent="0.55000000000000004">
      <c r="A517" s="14">
        <v>44826.447047604168</v>
      </c>
      <c r="B517" s="10">
        <v>513</v>
      </c>
      <c r="C517" s="13" t="s">
        <v>710</v>
      </c>
      <c r="D517" s="15"/>
      <c r="E517" s="16" t="s">
        <v>711</v>
      </c>
      <c r="F517" s="13" t="s">
        <v>24</v>
      </c>
      <c r="G517" s="13" t="s">
        <v>570</v>
      </c>
      <c r="H517" s="13" t="s">
        <v>20</v>
      </c>
      <c r="I517" s="12">
        <f>VLOOKUP(H517,สรุปที่เข้าร่วม!B:D,3,0)</f>
        <v>7</v>
      </c>
      <c r="J517" s="13" t="s">
        <v>21</v>
      </c>
      <c r="K517" s="15">
        <f>VLOOKUP(G517,ชีต2!A:B,2,0)</f>
        <v>4</v>
      </c>
    </row>
    <row r="518" spans="1:12" ht="24" x14ac:dyDescent="0.55000000000000004">
      <c r="A518" s="14">
        <v>44824.656840254625</v>
      </c>
      <c r="B518" s="10">
        <v>514</v>
      </c>
      <c r="C518" s="13" t="s">
        <v>226</v>
      </c>
      <c r="D518" s="15"/>
      <c r="E518" s="16" t="s">
        <v>227</v>
      </c>
      <c r="F518" s="13" t="s">
        <v>37</v>
      </c>
      <c r="G518" s="13" t="s">
        <v>228</v>
      </c>
      <c r="H518" s="13" t="s">
        <v>20</v>
      </c>
      <c r="I518" s="12">
        <f>VLOOKUP(H518,สรุปที่เข้าร่วม!B:D,3,0)</f>
        <v>7</v>
      </c>
      <c r="J518" s="13" t="s">
        <v>21</v>
      </c>
      <c r="K518" s="15">
        <f>VLOOKUP(G518,ชีต2!A:B,2,0)</f>
        <v>5</v>
      </c>
    </row>
    <row r="519" spans="1:12" ht="24" x14ac:dyDescent="0.55000000000000004">
      <c r="A519" s="14">
        <v>44824.566620138889</v>
      </c>
      <c r="B519" s="10">
        <v>515</v>
      </c>
      <c r="C519" s="13" t="s">
        <v>189</v>
      </c>
      <c r="D519" s="15"/>
      <c r="E519" s="16" t="s">
        <v>190</v>
      </c>
      <c r="F519" s="13" t="s">
        <v>37</v>
      </c>
      <c r="G519" s="13" t="s">
        <v>169</v>
      </c>
      <c r="H519" s="13" t="s">
        <v>20</v>
      </c>
      <c r="I519" s="12">
        <f>VLOOKUP(H519,สรุปที่เข้าร่วม!B:D,3,0)</f>
        <v>7</v>
      </c>
      <c r="J519" s="13" t="s">
        <v>16</v>
      </c>
      <c r="K519" s="15">
        <f>VLOOKUP(G519,ชีต2!A:B,2,0)</f>
        <v>6</v>
      </c>
      <c r="L519" s="110" t="str">
        <f>VLOOKUP(K519,school!E:F,2,0)</f>
        <v>มักกะสันพิทยา</v>
      </c>
    </row>
    <row r="520" spans="1:12" ht="24" x14ac:dyDescent="0.55000000000000004">
      <c r="A520" s="14">
        <v>44826.413733715279</v>
      </c>
      <c r="B520" s="10">
        <v>516</v>
      </c>
      <c r="C520" s="13" t="s">
        <v>685</v>
      </c>
      <c r="D520" s="15"/>
      <c r="E520" s="16" t="s">
        <v>686</v>
      </c>
      <c r="F520" s="13" t="s">
        <v>37</v>
      </c>
      <c r="G520" s="13" t="s">
        <v>169</v>
      </c>
      <c r="H520" s="13" t="s">
        <v>20</v>
      </c>
      <c r="I520" s="12">
        <f>VLOOKUP(H520,สรุปที่เข้าร่วม!B:D,3,0)</f>
        <v>7</v>
      </c>
      <c r="J520" s="13" t="s">
        <v>21</v>
      </c>
      <c r="K520" s="15">
        <f>VLOOKUP(G520,ชีต2!A:B,2,0)</f>
        <v>6</v>
      </c>
    </row>
    <row r="521" spans="1:12" ht="24" x14ac:dyDescent="0.55000000000000004">
      <c r="A521" s="14">
        <v>44826.416686145836</v>
      </c>
      <c r="B521" s="10">
        <v>517</v>
      </c>
      <c r="C521" s="13" t="s">
        <v>692</v>
      </c>
      <c r="D521" s="15"/>
      <c r="E521" s="16" t="s">
        <v>693</v>
      </c>
      <c r="F521" s="13" t="s">
        <v>37</v>
      </c>
      <c r="G521" s="13" t="s">
        <v>169</v>
      </c>
      <c r="H521" s="13" t="s">
        <v>20</v>
      </c>
      <c r="I521" s="12">
        <f>VLOOKUP(H521,สรุปที่เข้าร่วม!B:D,3,0)</f>
        <v>7</v>
      </c>
      <c r="J521" s="13" t="s">
        <v>21</v>
      </c>
      <c r="K521" s="15">
        <f>VLOOKUP(G521,ชีต2!A:B,2,0)</f>
        <v>6</v>
      </c>
    </row>
    <row r="522" spans="1:12" ht="24" x14ac:dyDescent="0.55000000000000004">
      <c r="A522" s="14">
        <v>44827.505583541672</v>
      </c>
      <c r="B522" s="10">
        <v>518</v>
      </c>
      <c r="C522" s="13" t="s">
        <v>1217</v>
      </c>
      <c r="D522" s="13" t="s">
        <v>35</v>
      </c>
      <c r="E522" s="16" t="s">
        <v>1218</v>
      </c>
      <c r="F522" s="13" t="s">
        <v>13</v>
      </c>
      <c r="G522" s="13" t="s">
        <v>1077</v>
      </c>
      <c r="H522" s="13" t="s">
        <v>20</v>
      </c>
      <c r="I522" s="12">
        <f>VLOOKUP(H522,สรุปที่เข้าร่วม!B:D,3,0)</f>
        <v>7</v>
      </c>
      <c r="J522" s="13" t="s">
        <v>21</v>
      </c>
      <c r="K522" s="15">
        <f>VLOOKUP(G522,ชีต2!A:B,2,0)</f>
        <v>10</v>
      </c>
    </row>
    <row r="523" spans="1:12" ht="24" x14ac:dyDescent="0.55000000000000004">
      <c r="A523" s="14">
        <v>44824.413700428238</v>
      </c>
      <c r="B523" s="10">
        <v>519</v>
      </c>
      <c r="C523" s="13" t="s">
        <v>108</v>
      </c>
      <c r="D523" s="13" t="s">
        <v>35</v>
      </c>
      <c r="E523" s="16" t="s">
        <v>109</v>
      </c>
      <c r="F523" s="13" t="s">
        <v>74</v>
      </c>
      <c r="G523" s="13" t="s">
        <v>14</v>
      </c>
      <c r="H523" s="13" t="s">
        <v>20</v>
      </c>
      <c r="I523" s="12">
        <f>VLOOKUP(H523,สรุปที่เข้าร่วม!B:D,3,0)</f>
        <v>7</v>
      </c>
      <c r="J523" s="13" t="s">
        <v>21</v>
      </c>
      <c r="K523" s="15">
        <f>VLOOKUP(G523,ชีต2!A:B,2,0)</f>
        <v>14</v>
      </c>
    </row>
    <row r="524" spans="1:12" ht="24" x14ac:dyDescent="0.55000000000000004">
      <c r="A524" s="14">
        <v>44826.312814942125</v>
      </c>
      <c r="B524" s="10">
        <v>520</v>
      </c>
      <c r="C524" s="13" t="s">
        <v>604</v>
      </c>
      <c r="D524" s="15"/>
      <c r="E524" s="16" t="s">
        <v>605</v>
      </c>
      <c r="F524" s="13" t="s">
        <v>37</v>
      </c>
      <c r="G524" s="13" t="s">
        <v>14</v>
      </c>
      <c r="H524" s="13" t="s">
        <v>20</v>
      </c>
      <c r="I524" s="12">
        <f>VLOOKUP(H524,สรุปที่เข้าร่วม!B:D,3,0)</f>
        <v>7</v>
      </c>
      <c r="J524" s="13" t="s">
        <v>16</v>
      </c>
      <c r="K524" s="15">
        <f>VLOOKUP(G524,ชีต2!A:B,2,0)</f>
        <v>14</v>
      </c>
      <c r="L524" s="110" t="str">
        <f>VLOOKUP(K524,school!E:F,2,0)</f>
        <v>ศรีอยุธยา ในพระอุปถัมภ์ฯ</v>
      </c>
    </row>
    <row r="525" spans="1:12" ht="24" x14ac:dyDescent="0.55000000000000004">
      <c r="A525" s="14">
        <v>44825.41087201389</v>
      </c>
      <c r="B525" s="10">
        <v>521</v>
      </c>
      <c r="C525" s="13" t="s">
        <v>343</v>
      </c>
      <c r="D525" s="15"/>
      <c r="E525" s="16" t="s">
        <v>344</v>
      </c>
      <c r="F525" s="13" t="s">
        <v>37</v>
      </c>
      <c r="G525" s="13" t="s">
        <v>313</v>
      </c>
      <c r="H525" s="13" t="s">
        <v>20</v>
      </c>
      <c r="I525" s="12">
        <f>VLOOKUP(H525,สรุปที่เข้าร่วม!B:D,3,0)</f>
        <v>7</v>
      </c>
      <c r="J525" s="13" t="s">
        <v>21</v>
      </c>
      <c r="K525" s="15">
        <f>VLOOKUP(G525,ชีต2!A:B,2,0)</f>
        <v>18</v>
      </c>
    </row>
    <row r="526" spans="1:12" ht="24" x14ac:dyDescent="0.55000000000000004">
      <c r="A526" s="14">
        <v>44824.516978993051</v>
      </c>
      <c r="B526" s="10">
        <v>522</v>
      </c>
      <c r="C526" s="13" t="s">
        <v>153</v>
      </c>
      <c r="D526" s="13" t="s">
        <v>35</v>
      </c>
      <c r="E526" s="16" t="s">
        <v>154</v>
      </c>
      <c r="F526" s="13" t="s">
        <v>37</v>
      </c>
      <c r="G526" s="13" t="s">
        <v>155</v>
      </c>
      <c r="H526" s="13" t="s">
        <v>20</v>
      </c>
      <c r="I526" s="12">
        <f>VLOOKUP(H526,สรุปที่เข้าร่วม!B:D,3,0)</f>
        <v>7</v>
      </c>
      <c r="J526" s="13" t="s">
        <v>21</v>
      </c>
      <c r="K526" s="15">
        <f>VLOOKUP(G526,ชีต2!A:B,2,0)</f>
        <v>21</v>
      </c>
    </row>
    <row r="527" spans="1:12" ht="24" x14ac:dyDescent="0.55000000000000004">
      <c r="A527" s="14">
        <v>44824.607744942128</v>
      </c>
      <c r="B527" s="10">
        <v>523</v>
      </c>
      <c r="C527" s="13" t="s">
        <v>207</v>
      </c>
      <c r="D527" s="13" t="s">
        <v>35</v>
      </c>
      <c r="E527" s="16" t="s">
        <v>208</v>
      </c>
      <c r="F527" s="13" t="s">
        <v>13</v>
      </c>
      <c r="G527" s="13" t="s">
        <v>155</v>
      </c>
      <c r="H527" s="13" t="s">
        <v>20</v>
      </c>
      <c r="I527" s="12">
        <f>VLOOKUP(H527,สรุปที่เข้าร่วม!B:D,3,0)</f>
        <v>7</v>
      </c>
      <c r="J527" s="13" t="s">
        <v>21</v>
      </c>
      <c r="K527" s="15">
        <f>VLOOKUP(G527,ชีต2!A:B,2,0)</f>
        <v>21</v>
      </c>
    </row>
    <row r="528" spans="1:12" ht="24" x14ac:dyDescent="0.55000000000000004">
      <c r="A528" s="14">
        <v>44827.596549641203</v>
      </c>
      <c r="B528" s="10">
        <v>524</v>
      </c>
      <c r="C528" s="13" t="s">
        <v>1427</v>
      </c>
      <c r="D528" s="13" t="s">
        <v>1427</v>
      </c>
      <c r="E528" s="13" t="s">
        <v>1428</v>
      </c>
      <c r="F528" s="13" t="s">
        <v>37</v>
      </c>
      <c r="G528" s="13" t="s">
        <v>1039</v>
      </c>
      <c r="H528" s="13" t="s">
        <v>20</v>
      </c>
      <c r="I528" s="12">
        <f>VLOOKUP(H528,สรุปที่เข้าร่วม!B:D,3,0)</f>
        <v>7</v>
      </c>
      <c r="J528" s="13" t="s">
        <v>16</v>
      </c>
      <c r="K528" s="15">
        <f>VLOOKUP(G528,ชีต2!A:B,2,0)</f>
        <v>22</v>
      </c>
      <c r="L528" s="110" t="str">
        <f>VLOOKUP(K528,school!E:F,2,0)</f>
        <v>สันติราษฎร์วิทยาลัย</v>
      </c>
    </row>
    <row r="529" spans="1:12" ht="24" x14ac:dyDescent="0.55000000000000004">
      <c r="A529" s="14">
        <v>44824.520710405093</v>
      </c>
      <c r="B529" s="10">
        <v>525</v>
      </c>
      <c r="C529" s="13" t="s">
        <v>161</v>
      </c>
      <c r="D529" s="13" t="s">
        <v>162</v>
      </c>
      <c r="E529" s="16" t="s">
        <v>163</v>
      </c>
      <c r="F529" s="13" t="s">
        <v>37</v>
      </c>
      <c r="G529" s="13" t="s">
        <v>85</v>
      </c>
      <c r="H529" s="13" t="s">
        <v>20</v>
      </c>
      <c r="I529" s="12">
        <f>VLOOKUP(H529,สรุปที่เข้าร่วม!B:D,3,0)</f>
        <v>7</v>
      </c>
      <c r="J529" s="13" t="s">
        <v>21</v>
      </c>
      <c r="K529" s="15">
        <f>VLOOKUP(G529,ชีต2!A:B,2,0)</f>
        <v>30</v>
      </c>
    </row>
    <row r="530" spans="1:12" ht="24" x14ac:dyDescent="0.55000000000000004">
      <c r="A530" s="14">
        <v>44827.368221354162</v>
      </c>
      <c r="B530" s="10">
        <v>526</v>
      </c>
      <c r="C530" s="13" t="s">
        <v>1114</v>
      </c>
      <c r="D530" s="15"/>
      <c r="E530" s="16" t="s">
        <v>1115</v>
      </c>
      <c r="F530" s="13" t="s">
        <v>37</v>
      </c>
      <c r="G530" s="13" t="s">
        <v>60</v>
      </c>
      <c r="H530" s="13" t="s">
        <v>20</v>
      </c>
      <c r="I530" s="12">
        <f>VLOOKUP(H530,สรุปที่เข้าร่วม!B:D,3,0)</f>
        <v>7</v>
      </c>
      <c r="J530" s="13" t="s">
        <v>21</v>
      </c>
      <c r="K530" s="15">
        <f>VLOOKUP(G530,ชีต2!A:B,2,0)</f>
        <v>33</v>
      </c>
    </row>
    <row r="531" spans="1:12" ht="24" x14ac:dyDescent="0.55000000000000004">
      <c r="A531" s="14">
        <v>44823.855166689813</v>
      </c>
      <c r="B531" s="10">
        <v>527</v>
      </c>
      <c r="C531" s="13" t="s">
        <v>49</v>
      </c>
      <c r="D531" s="15"/>
      <c r="E531" s="16" t="s">
        <v>50</v>
      </c>
      <c r="F531" s="13" t="s">
        <v>13</v>
      </c>
      <c r="G531" s="13" t="s">
        <v>51</v>
      </c>
      <c r="H531" s="13" t="s">
        <v>20</v>
      </c>
      <c r="I531" s="12">
        <f>VLOOKUP(H531,สรุปที่เข้าร่วม!B:D,3,0)</f>
        <v>7</v>
      </c>
      <c r="J531" s="13" t="s">
        <v>21</v>
      </c>
      <c r="K531" s="15">
        <f>VLOOKUP(G531,ชีต2!A:B,2,0)</f>
        <v>35</v>
      </c>
    </row>
    <row r="532" spans="1:12" ht="24" x14ac:dyDescent="0.55000000000000004">
      <c r="A532" s="14">
        <v>44827.430585636575</v>
      </c>
      <c r="B532" s="10">
        <v>528</v>
      </c>
      <c r="C532" s="13" t="s">
        <v>1166</v>
      </c>
      <c r="D532" s="15"/>
      <c r="E532" s="16" t="s">
        <v>1167</v>
      </c>
      <c r="F532" s="13" t="s">
        <v>37</v>
      </c>
      <c r="G532" s="13" t="s">
        <v>51</v>
      </c>
      <c r="H532" s="13" t="s">
        <v>20</v>
      </c>
      <c r="I532" s="12">
        <f>VLOOKUP(H532,สรุปที่เข้าร่วม!B:D,3,0)</f>
        <v>7</v>
      </c>
      <c r="J532" s="13" t="s">
        <v>16</v>
      </c>
      <c r="K532" s="15">
        <f>VLOOKUP(G532,ชีต2!A:B,2,0)</f>
        <v>35</v>
      </c>
      <c r="L532" s="110" t="str">
        <f>VLOOKUP(K532,school!E:F,2,0)</f>
        <v>วิมุตยารามพิทยากร</v>
      </c>
    </row>
    <row r="533" spans="1:12" ht="24" x14ac:dyDescent="0.55000000000000004">
      <c r="A533" s="14">
        <v>44824.7427196875</v>
      </c>
      <c r="B533" s="10">
        <v>529</v>
      </c>
      <c r="C533" s="13" t="s">
        <v>275</v>
      </c>
      <c r="D533" s="15"/>
      <c r="E533" s="16" t="s">
        <v>276</v>
      </c>
      <c r="F533" s="13" t="s">
        <v>37</v>
      </c>
      <c r="G533" s="13" t="s">
        <v>206</v>
      </c>
      <c r="H533" s="13" t="s">
        <v>20</v>
      </c>
      <c r="I533" s="12">
        <f>VLOOKUP(H533,สรุปที่เข้าร่วม!B:D,3,0)</f>
        <v>7</v>
      </c>
      <c r="J533" s="13" t="s">
        <v>21</v>
      </c>
      <c r="K533" s="15">
        <f>VLOOKUP(G533,ชีต2!A:B,2,0)</f>
        <v>42</v>
      </c>
    </row>
    <row r="534" spans="1:12" ht="24" x14ac:dyDescent="0.55000000000000004">
      <c r="A534" s="14">
        <v>44824.785664236115</v>
      </c>
      <c r="B534" s="10">
        <v>530</v>
      </c>
      <c r="C534" s="13" t="s">
        <v>281</v>
      </c>
      <c r="D534" s="15"/>
      <c r="E534" s="13" t="s">
        <v>282</v>
      </c>
      <c r="F534" s="13" t="s">
        <v>37</v>
      </c>
      <c r="G534" s="13" t="s">
        <v>206</v>
      </c>
      <c r="H534" s="13" t="s">
        <v>20</v>
      </c>
      <c r="I534" s="12">
        <f>VLOOKUP(H534,สรุปที่เข้าร่วม!B:D,3,0)</f>
        <v>7</v>
      </c>
      <c r="J534" s="13" t="s">
        <v>21</v>
      </c>
      <c r="K534" s="15">
        <f>VLOOKUP(G534,ชีต2!A:B,2,0)</f>
        <v>42</v>
      </c>
    </row>
    <row r="535" spans="1:12" ht="24" x14ac:dyDescent="0.55000000000000004">
      <c r="A535" s="14">
        <v>44827.495471886577</v>
      </c>
      <c r="B535" s="10">
        <v>531</v>
      </c>
      <c r="C535" s="13" t="s">
        <v>1206</v>
      </c>
      <c r="D535" s="13" t="s">
        <v>1207</v>
      </c>
      <c r="E535" s="16" t="s">
        <v>1208</v>
      </c>
      <c r="F535" s="13" t="s">
        <v>24</v>
      </c>
      <c r="G535" s="13" t="s">
        <v>206</v>
      </c>
      <c r="H535" s="13" t="s">
        <v>20</v>
      </c>
      <c r="I535" s="12">
        <f>VLOOKUP(H535,สรุปที่เข้าร่วม!B:D,3,0)</f>
        <v>7</v>
      </c>
      <c r="J535" s="13" t="s">
        <v>21</v>
      </c>
      <c r="K535" s="15">
        <f>VLOOKUP(G535,ชีต2!A:B,2,0)</f>
        <v>42</v>
      </c>
    </row>
    <row r="536" spans="1:12" ht="24" x14ac:dyDescent="0.55000000000000004">
      <c r="A536" s="14">
        <v>44827.510722129635</v>
      </c>
      <c r="B536" s="10">
        <v>532</v>
      </c>
      <c r="C536" s="13" t="s">
        <v>1223</v>
      </c>
      <c r="D536" s="15"/>
      <c r="E536" s="16" t="s">
        <v>1224</v>
      </c>
      <c r="F536" s="13" t="s">
        <v>13</v>
      </c>
      <c r="G536" s="13" t="s">
        <v>755</v>
      </c>
      <c r="H536" s="13" t="s">
        <v>20</v>
      </c>
      <c r="I536" s="12">
        <f>VLOOKUP(H536,สรุปที่เข้าร่วม!B:D,3,0)</f>
        <v>7</v>
      </c>
      <c r="J536" s="13" t="s">
        <v>21</v>
      </c>
      <c r="K536" s="15">
        <f>VLOOKUP(G536,ชีต2!A:B,2,0)</f>
        <v>45</v>
      </c>
    </row>
    <row r="537" spans="1:12" ht="24" x14ac:dyDescent="0.55000000000000004">
      <c r="A537" s="14">
        <v>44827.550571400461</v>
      </c>
      <c r="B537" s="10">
        <v>533</v>
      </c>
      <c r="C537" s="13" t="s">
        <v>1328</v>
      </c>
      <c r="D537" s="15"/>
      <c r="E537" s="16" t="s">
        <v>1329</v>
      </c>
      <c r="F537" s="13" t="s">
        <v>37</v>
      </c>
      <c r="G537" s="13" t="s">
        <v>755</v>
      </c>
      <c r="H537" s="13" t="s">
        <v>20</v>
      </c>
      <c r="I537" s="12">
        <f>VLOOKUP(H537,สรุปที่เข้าร่วม!B:D,3,0)</f>
        <v>7</v>
      </c>
      <c r="J537" s="13" t="s">
        <v>21</v>
      </c>
      <c r="K537" s="15">
        <f>VLOOKUP(G537,ชีต2!A:B,2,0)</f>
        <v>45</v>
      </c>
    </row>
    <row r="538" spans="1:12" ht="24" x14ac:dyDescent="0.55000000000000004">
      <c r="A538" s="14">
        <v>44827.589257233798</v>
      </c>
      <c r="B538" s="10">
        <v>534</v>
      </c>
      <c r="C538" s="13" t="s">
        <v>1412</v>
      </c>
      <c r="D538" s="13" t="s">
        <v>1413</v>
      </c>
      <c r="E538" s="16" t="s">
        <v>1414</v>
      </c>
      <c r="F538" s="13" t="s">
        <v>37</v>
      </c>
      <c r="G538" s="13" t="s">
        <v>755</v>
      </c>
      <c r="H538" s="13" t="s">
        <v>20</v>
      </c>
      <c r="I538" s="12">
        <f>VLOOKUP(H538,สรุปที่เข้าร่วม!B:D,3,0)</f>
        <v>7</v>
      </c>
      <c r="J538" s="13" t="s">
        <v>21</v>
      </c>
      <c r="K538" s="15">
        <f>VLOOKUP(G538,ชีต2!A:B,2,0)</f>
        <v>45</v>
      </c>
    </row>
    <row r="539" spans="1:12" ht="24" x14ac:dyDescent="0.55000000000000004">
      <c r="A539" s="14">
        <v>44826.680654189811</v>
      </c>
      <c r="B539" s="10">
        <v>535</v>
      </c>
      <c r="C539" s="13" t="s">
        <v>878</v>
      </c>
      <c r="D539" s="15"/>
      <c r="E539" s="16" t="s">
        <v>879</v>
      </c>
      <c r="F539" s="13" t="s">
        <v>13</v>
      </c>
      <c r="G539" s="13" t="s">
        <v>517</v>
      </c>
      <c r="H539" s="13" t="s">
        <v>20</v>
      </c>
      <c r="I539" s="12">
        <f>VLOOKUP(H539,สรุปที่เข้าร่วม!B:D,3,0)</f>
        <v>7</v>
      </c>
      <c r="J539" s="13" t="s">
        <v>21</v>
      </c>
      <c r="K539" s="15">
        <f>VLOOKUP(G539,ชีต2!A:B,2,0)</f>
        <v>46</v>
      </c>
    </row>
    <row r="540" spans="1:12" ht="24" x14ac:dyDescent="0.55000000000000004">
      <c r="A540" s="14">
        <v>44827.519550381941</v>
      </c>
      <c r="B540" s="10">
        <v>536</v>
      </c>
      <c r="C540" s="13" t="s">
        <v>1244</v>
      </c>
      <c r="D540" s="15"/>
      <c r="E540" s="16" t="s">
        <v>1245</v>
      </c>
      <c r="F540" s="13" t="s">
        <v>13</v>
      </c>
      <c r="G540" s="13" t="s">
        <v>517</v>
      </c>
      <c r="H540" s="13" t="s">
        <v>20</v>
      </c>
      <c r="I540" s="12">
        <f>VLOOKUP(H540,สรุปที่เข้าร่วม!B:D,3,0)</f>
        <v>7</v>
      </c>
      <c r="J540" s="13" t="s">
        <v>21</v>
      </c>
      <c r="K540" s="15">
        <f>VLOOKUP(G540,ชีต2!A:B,2,0)</f>
        <v>46</v>
      </c>
    </row>
    <row r="541" spans="1:12" ht="24" x14ac:dyDescent="0.55000000000000004">
      <c r="A541" s="14">
        <v>44826.49510039352</v>
      </c>
      <c r="B541" s="10">
        <v>537</v>
      </c>
      <c r="C541" s="13" t="s">
        <v>744</v>
      </c>
      <c r="D541" s="15"/>
      <c r="E541" s="16" t="s">
        <v>745</v>
      </c>
      <c r="F541" s="13" t="s">
        <v>37</v>
      </c>
      <c r="G541" s="13" t="s">
        <v>718</v>
      </c>
      <c r="H541" s="13" t="s">
        <v>20</v>
      </c>
      <c r="I541" s="12">
        <f>VLOOKUP(H541,สรุปที่เข้าร่วม!B:D,3,0)</f>
        <v>7</v>
      </c>
      <c r="J541" s="13" t="s">
        <v>21</v>
      </c>
      <c r="K541" s="15">
        <f>VLOOKUP(G541,ชีต2!A:B,2,0)</f>
        <v>48</v>
      </c>
    </row>
    <row r="542" spans="1:12" ht="24" x14ac:dyDescent="0.55000000000000004">
      <c r="A542" s="14">
        <v>44823.618214849535</v>
      </c>
      <c r="B542" s="10">
        <v>538</v>
      </c>
      <c r="C542" s="13" t="s">
        <v>17</v>
      </c>
      <c r="D542" s="13"/>
      <c r="E542" s="16" t="s">
        <v>18</v>
      </c>
      <c r="F542" s="13" t="s">
        <v>13</v>
      </c>
      <c r="G542" s="13" t="s">
        <v>19</v>
      </c>
      <c r="H542" s="13" t="s">
        <v>20</v>
      </c>
      <c r="I542" s="12">
        <f>VLOOKUP(H542,สรุปที่เข้าร่วม!B:D,3,0)</f>
        <v>7</v>
      </c>
      <c r="J542" s="13" t="s">
        <v>21</v>
      </c>
      <c r="K542" s="15">
        <f>VLOOKUP(G542,ชีต2!A:B,2,0)</f>
        <v>50</v>
      </c>
    </row>
    <row r="543" spans="1:12" ht="24" x14ac:dyDescent="0.55000000000000004">
      <c r="A543" s="14">
        <v>44825.351807962958</v>
      </c>
      <c r="B543" s="10">
        <v>539</v>
      </c>
      <c r="C543" s="13" t="s">
        <v>321</v>
      </c>
      <c r="D543" s="15"/>
      <c r="E543" s="13" t="s">
        <v>322</v>
      </c>
      <c r="F543" s="13" t="s">
        <v>13</v>
      </c>
      <c r="G543" s="13" t="s">
        <v>19</v>
      </c>
      <c r="H543" s="13" t="s">
        <v>20</v>
      </c>
      <c r="I543" s="12">
        <f>VLOOKUP(H543,สรุปที่เข้าร่วม!B:D,3,0)</f>
        <v>7</v>
      </c>
      <c r="J543" s="13" t="s">
        <v>21</v>
      </c>
      <c r="K543" s="15">
        <f>VLOOKUP(G543,ชีต2!A:B,2,0)</f>
        <v>50</v>
      </c>
    </row>
    <row r="544" spans="1:12" ht="24" x14ac:dyDescent="0.55000000000000004">
      <c r="A544" s="14">
        <v>44825.409786944445</v>
      </c>
      <c r="B544" s="10">
        <v>540</v>
      </c>
      <c r="C544" s="13" t="s">
        <v>341</v>
      </c>
      <c r="D544" s="13" t="s">
        <v>341</v>
      </c>
      <c r="E544" s="16" t="s">
        <v>342</v>
      </c>
      <c r="F544" s="13" t="s">
        <v>24</v>
      </c>
      <c r="G544" s="13" t="s">
        <v>44</v>
      </c>
      <c r="H544" s="13" t="s">
        <v>20</v>
      </c>
      <c r="I544" s="12">
        <f>VLOOKUP(H544,สรุปที่เข้าร่วม!B:D,3,0)</f>
        <v>7</v>
      </c>
      <c r="J544" s="13" t="s">
        <v>21</v>
      </c>
      <c r="K544" s="15">
        <f>VLOOKUP(G544,ชีต2!A:B,2,0)</f>
        <v>51</v>
      </c>
    </row>
    <row r="545" spans="1:12" ht="24" x14ac:dyDescent="0.55000000000000004">
      <c r="A545" s="14">
        <v>44825.616112881944</v>
      </c>
      <c r="B545" s="10">
        <v>541</v>
      </c>
      <c r="C545" s="13" t="s">
        <v>472</v>
      </c>
      <c r="D545" s="15"/>
      <c r="E545" s="16" t="s">
        <v>473</v>
      </c>
      <c r="F545" s="13" t="s">
        <v>37</v>
      </c>
      <c r="G545" s="13" t="s">
        <v>44</v>
      </c>
      <c r="H545" s="13" t="s">
        <v>20</v>
      </c>
      <c r="I545" s="12">
        <f>VLOOKUP(H545,สรุปที่เข้าร่วม!B:D,3,0)</f>
        <v>7</v>
      </c>
      <c r="J545" s="13" t="s">
        <v>21</v>
      </c>
      <c r="K545" s="15">
        <f>VLOOKUP(G545,ชีต2!A:B,2,0)</f>
        <v>51</v>
      </c>
    </row>
    <row r="546" spans="1:12" ht="24" x14ac:dyDescent="0.55000000000000004">
      <c r="A546" s="14">
        <v>44825.631645358793</v>
      </c>
      <c r="B546" s="10">
        <v>542</v>
      </c>
      <c r="C546" s="13" t="s">
        <v>476</v>
      </c>
      <c r="D546" s="15"/>
      <c r="E546" s="16" t="s">
        <v>477</v>
      </c>
      <c r="F546" s="13" t="s">
        <v>13</v>
      </c>
      <c r="G546" s="13" t="s">
        <v>478</v>
      </c>
      <c r="H546" s="13" t="s">
        <v>20</v>
      </c>
      <c r="I546" s="12">
        <f>VLOOKUP(H546,สรุปที่เข้าร่วม!B:D,3,0)</f>
        <v>7</v>
      </c>
      <c r="J546" s="13" t="s">
        <v>21</v>
      </c>
      <c r="K546" s="15">
        <f>VLOOKUP(G546,ชีต2!A:B,2,0)</f>
        <v>53</v>
      </c>
    </row>
    <row r="547" spans="1:12" ht="24" x14ac:dyDescent="0.55000000000000004">
      <c r="A547" s="14">
        <v>44826.756329467593</v>
      </c>
      <c r="B547" s="10">
        <v>543</v>
      </c>
      <c r="C547" s="13" t="s">
        <v>966</v>
      </c>
      <c r="D547" s="15"/>
      <c r="E547" s="16" t="s">
        <v>967</v>
      </c>
      <c r="F547" s="13" t="s">
        <v>37</v>
      </c>
      <c r="G547" s="13" t="s">
        <v>638</v>
      </c>
      <c r="H547" s="13" t="s">
        <v>20</v>
      </c>
      <c r="I547" s="12">
        <f>VLOOKUP(H547,สรุปที่เข้าร่วม!B:D,3,0)</f>
        <v>7</v>
      </c>
      <c r="J547" s="13" t="s">
        <v>16</v>
      </c>
      <c r="K547" s="15">
        <f>VLOOKUP(G547,ชีต2!A:B,2,0)</f>
        <v>55</v>
      </c>
      <c r="L547" s="110" t="str">
        <f>VLOOKUP(K547,school!E:F,2,0)</f>
        <v>มัธยมวัดสิงห์</v>
      </c>
    </row>
    <row r="548" spans="1:12" ht="24" x14ac:dyDescent="0.55000000000000004">
      <c r="A548" s="14">
        <v>44825.421417291669</v>
      </c>
      <c r="B548" s="10">
        <v>544</v>
      </c>
      <c r="C548" s="13" t="s">
        <v>347</v>
      </c>
      <c r="D548" s="13" t="s">
        <v>348</v>
      </c>
      <c r="E548" s="16" t="s">
        <v>349</v>
      </c>
      <c r="F548" s="13" t="s">
        <v>37</v>
      </c>
      <c r="G548" s="13" t="s">
        <v>25</v>
      </c>
      <c r="H548" s="13" t="s">
        <v>20</v>
      </c>
      <c r="I548" s="12">
        <f>VLOOKUP(H548,สรุปที่เข้าร่วม!B:D,3,0)</f>
        <v>7</v>
      </c>
      <c r="J548" s="13" t="s">
        <v>21</v>
      </c>
      <c r="K548" s="15">
        <f>VLOOKUP(G548,ชีต2!A:B,2,0)</f>
        <v>56</v>
      </c>
    </row>
    <row r="549" spans="1:12" ht="24" x14ac:dyDescent="0.55000000000000004">
      <c r="A549" s="14">
        <v>44827.66138863426</v>
      </c>
      <c r="B549" s="10">
        <v>545</v>
      </c>
      <c r="C549" s="13" t="s">
        <v>1466</v>
      </c>
      <c r="D549" s="15"/>
      <c r="E549" s="16" t="s">
        <v>1467</v>
      </c>
      <c r="F549" s="13" t="s">
        <v>37</v>
      </c>
      <c r="G549" s="13" t="s">
        <v>307</v>
      </c>
      <c r="H549" s="13" t="s">
        <v>20</v>
      </c>
      <c r="I549" s="12">
        <f>VLOOKUP(H549,สรุปที่เข้าร่วม!B:D,3,0)</f>
        <v>7</v>
      </c>
      <c r="J549" s="13" t="s">
        <v>16</v>
      </c>
      <c r="K549" s="15">
        <f>VLOOKUP(G549,ชีต2!A:B,2,0)</f>
        <v>59</v>
      </c>
      <c r="L549" s="110" t="str">
        <f>VLOOKUP(K549,school!E:F,2,0)</f>
        <v>นวลนรดิศวิทยาคม รัชมังคลาภิเษก</v>
      </c>
    </row>
    <row r="550" spans="1:12" ht="24" x14ac:dyDescent="0.55000000000000004">
      <c r="A550" s="14">
        <v>44826.709489224537</v>
      </c>
      <c r="B550" s="10">
        <v>546</v>
      </c>
      <c r="C550" s="13" t="s">
        <v>889</v>
      </c>
      <c r="D550" s="15"/>
      <c r="E550" s="16" t="s">
        <v>890</v>
      </c>
      <c r="F550" s="13" t="s">
        <v>37</v>
      </c>
      <c r="G550" s="13" t="s">
        <v>871</v>
      </c>
      <c r="H550" s="13" t="s">
        <v>20</v>
      </c>
      <c r="I550" s="12">
        <f>VLOOKUP(H550,สรุปที่เข้าร่วม!B:D,3,0)</f>
        <v>7</v>
      </c>
      <c r="J550" s="13" t="s">
        <v>21</v>
      </c>
      <c r="K550" s="15">
        <f>VLOOKUP(G550,ชีต2!A:B,2,0)</f>
        <v>60</v>
      </c>
    </row>
    <row r="551" spans="1:12" ht="24" x14ac:dyDescent="0.55000000000000004">
      <c r="A551" s="14">
        <v>44826.733651238421</v>
      </c>
      <c r="B551" s="10">
        <v>547</v>
      </c>
      <c r="C551" s="13" t="s">
        <v>919</v>
      </c>
      <c r="D551" s="13" t="s">
        <v>920</v>
      </c>
      <c r="E551" s="16" t="s">
        <v>921</v>
      </c>
      <c r="F551" s="13" t="s">
        <v>37</v>
      </c>
      <c r="G551" s="13" t="s">
        <v>886</v>
      </c>
      <c r="H551" s="13" t="s">
        <v>20</v>
      </c>
      <c r="I551" s="12">
        <f>VLOOKUP(H551,สรุปที่เข้าร่วม!B:D,3,0)</f>
        <v>7</v>
      </c>
      <c r="J551" s="13" t="s">
        <v>21</v>
      </c>
      <c r="K551" s="15">
        <f>VLOOKUP(G551,ชีต2!A:B,2,0)</f>
        <v>64</v>
      </c>
    </row>
    <row r="552" spans="1:12" ht="24" x14ac:dyDescent="0.55000000000000004">
      <c r="A552" s="14">
        <v>44826.368992129632</v>
      </c>
      <c r="B552" s="10">
        <v>548</v>
      </c>
      <c r="C552" s="13" t="s">
        <v>293</v>
      </c>
      <c r="D552" s="13" t="s">
        <v>643</v>
      </c>
      <c r="E552" s="16" t="s">
        <v>294</v>
      </c>
      <c r="F552" s="13" t="s">
        <v>24</v>
      </c>
      <c r="G552" s="13" t="s">
        <v>292</v>
      </c>
      <c r="H552" s="13" t="s">
        <v>41</v>
      </c>
      <c r="I552" s="12">
        <f>VLOOKUP(H552,สรุปที่เข้าร่วม!B:D,3,0)</f>
        <v>8</v>
      </c>
      <c r="J552" s="13" t="s">
        <v>21</v>
      </c>
      <c r="K552" s="15">
        <f>VLOOKUP(G552,ชีต2!A:B,2,0)</f>
        <v>1</v>
      </c>
    </row>
    <row r="553" spans="1:12" ht="24" x14ac:dyDescent="0.55000000000000004">
      <c r="A553" s="14">
        <v>44827.563352766199</v>
      </c>
      <c r="B553" s="10">
        <v>549</v>
      </c>
      <c r="C553" s="13" t="s">
        <v>648</v>
      </c>
      <c r="D553" s="13"/>
      <c r="E553" s="16" t="s">
        <v>649</v>
      </c>
      <c r="F553" s="13" t="s">
        <v>37</v>
      </c>
      <c r="G553" s="13" t="s">
        <v>292</v>
      </c>
      <c r="H553" s="13" t="s">
        <v>41</v>
      </c>
      <c r="I553" s="12">
        <f>VLOOKUP(H553,สรุปที่เข้าร่วม!B:D,3,0)</f>
        <v>8</v>
      </c>
      <c r="J553" s="13" t="s">
        <v>16</v>
      </c>
      <c r="K553" s="15">
        <f>VLOOKUP(G553,ชีต2!A:B,2,0)</f>
        <v>1</v>
      </c>
      <c r="L553" s="110" t="str">
        <f>VLOOKUP(K553,school!E:F,2,0)</f>
        <v>สวนกุหลาบวิทยาลัย</v>
      </c>
    </row>
    <row r="554" spans="1:12" ht="24" x14ac:dyDescent="0.55000000000000004">
      <c r="A554" s="14">
        <v>44827.590171909724</v>
      </c>
      <c r="B554" s="10">
        <v>550</v>
      </c>
      <c r="C554" s="13" t="s">
        <v>1415</v>
      </c>
      <c r="D554" s="15"/>
      <c r="E554" s="16" t="s">
        <v>1416</v>
      </c>
      <c r="F554" s="13" t="s">
        <v>37</v>
      </c>
      <c r="G554" s="13" t="s">
        <v>292</v>
      </c>
      <c r="H554" s="13" t="s">
        <v>41</v>
      </c>
      <c r="I554" s="12">
        <f>VLOOKUP(H554,สรุปที่เข้าร่วม!B:D,3,0)</f>
        <v>8</v>
      </c>
      <c r="J554" s="13" t="s">
        <v>21</v>
      </c>
      <c r="K554" s="15">
        <f>VLOOKUP(G554,ชีต2!A:B,2,0)</f>
        <v>1</v>
      </c>
    </row>
    <row r="555" spans="1:12" ht="24" x14ac:dyDescent="0.55000000000000004">
      <c r="A555" s="14">
        <v>44827.691551620374</v>
      </c>
      <c r="B555" s="10">
        <v>551</v>
      </c>
      <c r="C555" s="13" t="s">
        <v>1484</v>
      </c>
      <c r="D555" s="15"/>
      <c r="E555" s="16" t="s">
        <v>1485</v>
      </c>
      <c r="F555" s="13" t="s">
        <v>37</v>
      </c>
      <c r="G555" s="13" t="s">
        <v>292</v>
      </c>
      <c r="H555" s="13" t="s">
        <v>41</v>
      </c>
      <c r="I555" s="12">
        <f>VLOOKUP(H555,สรุปที่เข้าร่วม!B:D,3,0)</f>
        <v>8</v>
      </c>
      <c r="J555" s="13" t="s">
        <v>16</v>
      </c>
      <c r="K555" s="15">
        <f>VLOOKUP(G555,ชีต2!A:B,2,0)</f>
        <v>1</v>
      </c>
      <c r="L555" s="110" t="str">
        <f>VLOOKUP(K555,school!E:F,2,0)</f>
        <v>สวนกุหลาบวิทยาลัย</v>
      </c>
    </row>
    <row r="556" spans="1:12" ht="24" x14ac:dyDescent="0.55000000000000004">
      <c r="A556" s="14">
        <v>44825.49511087963</v>
      </c>
      <c r="B556" s="10">
        <v>552</v>
      </c>
      <c r="C556" s="13" t="s">
        <v>400</v>
      </c>
      <c r="D556" s="15"/>
      <c r="E556" s="16" t="s">
        <v>401</v>
      </c>
      <c r="F556" s="13" t="s">
        <v>37</v>
      </c>
      <c r="G556" s="13" t="s">
        <v>354</v>
      </c>
      <c r="H556" s="13" t="s">
        <v>41</v>
      </c>
      <c r="I556" s="12">
        <f>VLOOKUP(H556,สรุปที่เข้าร่วม!B:D,3,0)</f>
        <v>8</v>
      </c>
      <c r="J556" s="13" t="s">
        <v>16</v>
      </c>
      <c r="K556" s="15">
        <f>VLOOKUP(G556,ชีต2!A:B,2,0)</f>
        <v>2</v>
      </c>
      <c r="L556" s="110" t="str">
        <f>VLOOKUP(K556,school!E:F,2,0)</f>
        <v>เตรียมอุดมศึกษา</v>
      </c>
    </row>
    <row r="557" spans="1:12" ht="24" x14ac:dyDescent="0.55000000000000004">
      <c r="A557" s="14">
        <v>44825.495596921297</v>
      </c>
      <c r="B557" s="10">
        <v>553</v>
      </c>
      <c r="C557" s="13" t="s">
        <v>402</v>
      </c>
      <c r="D557" s="15"/>
      <c r="E557" s="16" t="s">
        <v>403</v>
      </c>
      <c r="F557" s="13" t="s">
        <v>37</v>
      </c>
      <c r="G557" s="13" t="s">
        <v>354</v>
      </c>
      <c r="H557" s="13" t="s">
        <v>41</v>
      </c>
      <c r="I557" s="12">
        <f>VLOOKUP(H557,สรุปที่เข้าร่วม!B:D,3,0)</f>
        <v>8</v>
      </c>
      <c r="J557" s="13" t="s">
        <v>16</v>
      </c>
      <c r="K557" s="15">
        <f>VLOOKUP(G557,ชีต2!A:B,2,0)</f>
        <v>2</v>
      </c>
      <c r="L557" s="110" t="str">
        <f>VLOOKUP(K557,school!E:F,2,0)</f>
        <v>เตรียมอุดมศึกษา</v>
      </c>
    </row>
    <row r="558" spans="1:12" ht="24" x14ac:dyDescent="0.55000000000000004">
      <c r="A558" s="14">
        <v>44825.501921863426</v>
      </c>
      <c r="B558" s="10">
        <v>554</v>
      </c>
      <c r="C558" s="13" t="s">
        <v>414</v>
      </c>
      <c r="D558" s="15"/>
      <c r="E558" s="16" t="s">
        <v>415</v>
      </c>
      <c r="F558" s="13" t="s">
        <v>37</v>
      </c>
      <c r="G558" s="13" t="s">
        <v>354</v>
      </c>
      <c r="H558" s="13" t="s">
        <v>41</v>
      </c>
      <c r="I558" s="12">
        <f>VLOOKUP(H558,สรุปที่เข้าร่วม!B:D,3,0)</f>
        <v>8</v>
      </c>
      <c r="J558" s="13" t="s">
        <v>21</v>
      </c>
      <c r="K558" s="15">
        <f>VLOOKUP(G558,ชีต2!A:B,2,0)</f>
        <v>2</v>
      </c>
    </row>
    <row r="559" spans="1:12" ht="24" x14ac:dyDescent="0.55000000000000004">
      <c r="A559" s="14">
        <v>44825.503046678241</v>
      </c>
      <c r="B559" s="10">
        <v>555</v>
      </c>
      <c r="C559" s="13" t="s">
        <v>416</v>
      </c>
      <c r="D559" s="15"/>
      <c r="E559" s="16" t="s">
        <v>417</v>
      </c>
      <c r="F559" s="13" t="s">
        <v>37</v>
      </c>
      <c r="G559" s="13" t="s">
        <v>354</v>
      </c>
      <c r="H559" s="13" t="s">
        <v>41</v>
      </c>
      <c r="I559" s="12">
        <f>VLOOKUP(H559,สรุปที่เข้าร่วม!B:D,3,0)</f>
        <v>8</v>
      </c>
      <c r="J559" s="13" t="s">
        <v>21</v>
      </c>
      <c r="K559" s="15">
        <f>VLOOKUP(G559,ชีต2!A:B,2,0)</f>
        <v>2</v>
      </c>
    </row>
    <row r="560" spans="1:12" ht="24" x14ac:dyDescent="0.55000000000000004">
      <c r="A560" s="14">
        <v>44825.50521418982</v>
      </c>
      <c r="B560" s="10">
        <v>556</v>
      </c>
      <c r="C560" s="13" t="s">
        <v>422</v>
      </c>
      <c r="D560" s="15"/>
      <c r="E560" s="16" t="s">
        <v>423</v>
      </c>
      <c r="F560" s="13" t="s">
        <v>37</v>
      </c>
      <c r="G560" s="13" t="s">
        <v>354</v>
      </c>
      <c r="H560" s="13" t="s">
        <v>41</v>
      </c>
      <c r="I560" s="12">
        <f>VLOOKUP(H560,สรุปที่เข้าร่วม!B:D,3,0)</f>
        <v>8</v>
      </c>
      <c r="J560" s="13" t="s">
        <v>21</v>
      </c>
      <c r="K560" s="15">
        <f>VLOOKUP(G560,ชีต2!A:B,2,0)</f>
        <v>2</v>
      </c>
    </row>
    <row r="561" spans="1:12" ht="24" x14ac:dyDescent="0.55000000000000004">
      <c r="A561" s="14">
        <v>44825.506219108793</v>
      </c>
      <c r="B561" s="10">
        <v>557</v>
      </c>
      <c r="C561" s="13" t="s">
        <v>424</v>
      </c>
      <c r="D561" s="15"/>
      <c r="E561" s="16" t="s">
        <v>425</v>
      </c>
      <c r="F561" s="13" t="s">
        <v>37</v>
      </c>
      <c r="G561" s="13" t="s">
        <v>354</v>
      </c>
      <c r="H561" s="13" t="s">
        <v>41</v>
      </c>
      <c r="I561" s="12">
        <f>VLOOKUP(H561,สรุปที่เข้าร่วม!B:D,3,0)</f>
        <v>8</v>
      </c>
      <c r="J561" s="13" t="s">
        <v>21</v>
      </c>
      <c r="K561" s="15">
        <f>VLOOKUP(G561,ชีต2!A:B,2,0)</f>
        <v>2</v>
      </c>
    </row>
    <row r="562" spans="1:12" ht="24" x14ac:dyDescent="0.55000000000000004">
      <c r="A562" s="14">
        <v>44825.507851736111</v>
      </c>
      <c r="B562" s="10">
        <v>558</v>
      </c>
      <c r="C562" s="13" t="s">
        <v>428</v>
      </c>
      <c r="D562" s="15"/>
      <c r="E562" s="16" t="s">
        <v>429</v>
      </c>
      <c r="F562" s="13" t="s">
        <v>37</v>
      </c>
      <c r="G562" s="13" t="s">
        <v>354</v>
      </c>
      <c r="H562" s="13" t="s">
        <v>41</v>
      </c>
      <c r="I562" s="12">
        <f>VLOOKUP(H562,สรุปที่เข้าร่วม!B:D,3,0)</f>
        <v>8</v>
      </c>
      <c r="J562" s="13" t="s">
        <v>16</v>
      </c>
      <c r="K562" s="15">
        <f>VLOOKUP(G562,ชีต2!A:B,2,0)</f>
        <v>2</v>
      </c>
      <c r="L562" s="110" t="str">
        <f>VLOOKUP(K562,school!E:F,2,0)</f>
        <v>เตรียมอุดมศึกษา</v>
      </c>
    </row>
    <row r="563" spans="1:12" ht="24" x14ac:dyDescent="0.55000000000000004">
      <c r="A563" s="14">
        <v>44826.370415289348</v>
      </c>
      <c r="B563" s="10">
        <v>559</v>
      </c>
      <c r="C563" s="13" t="s">
        <v>646</v>
      </c>
      <c r="D563" s="15"/>
      <c r="E563" s="16" t="s">
        <v>647</v>
      </c>
      <c r="F563" s="13" t="s">
        <v>37</v>
      </c>
      <c r="G563" s="13" t="s">
        <v>354</v>
      </c>
      <c r="H563" s="13" t="s">
        <v>41</v>
      </c>
      <c r="I563" s="12">
        <f>VLOOKUP(H563,สรุปที่เข้าร่วม!B:D,3,0)</f>
        <v>8</v>
      </c>
      <c r="J563" s="13" t="s">
        <v>16</v>
      </c>
      <c r="K563" s="15">
        <f>VLOOKUP(G563,ชีต2!A:B,2,0)</f>
        <v>2</v>
      </c>
      <c r="L563" s="110" t="str">
        <f>VLOOKUP(K563,school!E:F,2,0)</f>
        <v>เตรียมอุดมศึกษา</v>
      </c>
    </row>
    <row r="564" spans="1:12" ht="24" x14ac:dyDescent="0.55000000000000004">
      <c r="A564" s="14">
        <v>44825.972043125003</v>
      </c>
      <c r="B564" s="10">
        <v>560</v>
      </c>
      <c r="C564" s="13" t="s">
        <v>593</v>
      </c>
      <c r="D564" s="15"/>
      <c r="E564" s="16" t="s">
        <v>594</v>
      </c>
      <c r="F564" s="13" t="s">
        <v>37</v>
      </c>
      <c r="G564" s="13" t="s">
        <v>570</v>
      </c>
      <c r="H564" s="13" t="s">
        <v>41</v>
      </c>
      <c r="I564" s="12">
        <f>VLOOKUP(H564,สรุปที่เข้าร่วม!B:D,3,0)</f>
        <v>8</v>
      </c>
      <c r="J564" s="13" t="s">
        <v>21</v>
      </c>
      <c r="K564" s="15">
        <f>VLOOKUP(G564,ชีต2!A:B,2,0)</f>
        <v>4</v>
      </c>
    </row>
    <row r="565" spans="1:12" ht="24" x14ac:dyDescent="0.55000000000000004">
      <c r="A565" s="14">
        <v>44826.41652590278</v>
      </c>
      <c r="B565" s="10">
        <v>561</v>
      </c>
      <c r="C565" s="13" t="s">
        <v>691</v>
      </c>
      <c r="D565" s="15"/>
      <c r="E565" s="16" t="s">
        <v>594</v>
      </c>
      <c r="F565" s="13" t="s">
        <v>37</v>
      </c>
      <c r="G565" s="13" t="s">
        <v>570</v>
      </c>
      <c r="H565" s="13" t="s">
        <v>41</v>
      </c>
      <c r="I565" s="12">
        <f>VLOOKUP(H565,สรุปที่เข้าร่วม!B:D,3,0)</f>
        <v>8</v>
      </c>
      <c r="J565" s="13" t="s">
        <v>21</v>
      </c>
      <c r="K565" s="15">
        <f>VLOOKUP(G565,ชีต2!A:B,2,0)</f>
        <v>4</v>
      </c>
    </row>
    <row r="566" spans="1:12" ht="24" x14ac:dyDescent="0.55000000000000004">
      <c r="A566" s="14">
        <v>44826.417243275464</v>
      </c>
      <c r="B566" s="10">
        <v>562</v>
      </c>
      <c r="C566" s="13" t="s">
        <v>694</v>
      </c>
      <c r="D566" s="15"/>
      <c r="E566" s="16" t="s">
        <v>695</v>
      </c>
      <c r="F566" s="13" t="s">
        <v>37</v>
      </c>
      <c r="G566" s="13" t="s">
        <v>570</v>
      </c>
      <c r="H566" s="13" t="s">
        <v>41</v>
      </c>
      <c r="I566" s="12">
        <f>VLOOKUP(H566,สรุปที่เข้าร่วม!B:D,3,0)</f>
        <v>8</v>
      </c>
      <c r="J566" s="13" t="s">
        <v>21</v>
      </c>
      <c r="K566" s="15">
        <f>VLOOKUP(G566,ชีต2!A:B,2,0)</f>
        <v>4</v>
      </c>
    </row>
    <row r="567" spans="1:12" ht="24" x14ac:dyDescent="0.55000000000000004">
      <c r="A567" s="14">
        <v>44826.418117696754</v>
      </c>
      <c r="B567" s="10">
        <v>563</v>
      </c>
      <c r="C567" s="13" t="s">
        <v>697</v>
      </c>
      <c r="D567" s="15"/>
      <c r="E567" s="16" t="s">
        <v>698</v>
      </c>
      <c r="F567" s="13" t="s">
        <v>37</v>
      </c>
      <c r="G567" s="13" t="s">
        <v>570</v>
      </c>
      <c r="H567" s="13" t="s">
        <v>41</v>
      </c>
      <c r="I567" s="12">
        <f>VLOOKUP(H567,สรุปที่เข้าร่วม!B:D,3,0)</f>
        <v>8</v>
      </c>
      <c r="J567" s="13" t="s">
        <v>16</v>
      </c>
      <c r="K567" s="15">
        <f>VLOOKUP(G567,ชีต2!A:B,2,0)</f>
        <v>4</v>
      </c>
      <c r="L567" s="110" t="str">
        <f>VLOOKUP(K567,school!E:F,2,0)</f>
        <v>เทพศิรินทร์</v>
      </c>
    </row>
    <row r="568" spans="1:12" ht="24" x14ac:dyDescent="0.55000000000000004">
      <c r="A568" s="14">
        <v>44826.418583032406</v>
      </c>
      <c r="B568" s="10">
        <v>564</v>
      </c>
      <c r="C568" s="13" t="s">
        <v>699</v>
      </c>
      <c r="D568" s="15"/>
      <c r="E568" s="16" t="s">
        <v>700</v>
      </c>
      <c r="F568" s="13" t="s">
        <v>37</v>
      </c>
      <c r="G568" s="13" t="s">
        <v>570</v>
      </c>
      <c r="H568" s="13" t="s">
        <v>41</v>
      </c>
      <c r="I568" s="12">
        <f>VLOOKUP(H568,สรุปที่เข้าร่วม!B:D,3,0)</f>
        <v>8</v>
      </c>
      <c r="J568" s="13" t="s">
        <v>16</v>
      </c>
      <c r="K568" s="15">
        <f>VLOOKUP(G568,ชีต2!A:B,2,0)</f>
        <v>4</v>
      </c>
      <c r="L568" s="110" t="str">
        <f>VLOOKUP(K568,school!E:F,2,0)</f>
        <v>เทพศิรินทร์</v>
      </c>
    </row>
    <row r="569" spans="1:12" ht="24" x14ac:dyDescent="0.55000000000000004">
      <c r="A569" s="14">
        <v>44826.419292453706</v>
      </c>
      <c r="B569" s="10">
        <v>565</v>
      </c>
      <c r="C569" s="13" t="s">
        <v>595</v>
      </c>
      <c r="D569" s="15"/>
      <c r="E569" s="16" t="s">
        <v>596</v>
      </c>
      <c r="F569" s="13" t="s">
        <v>37</v>
      </c>
      <c r="G569" s="13" t="s">
        <v>570</v>
      </c>
      <c r="H569" s="13" t="s">
        <v>41</v>
      </c>
      <c r="I569" s="12">
        <f>VLOOKUP(H569,สรุปที่เข้าร่วม!B:D,3,0)</f>
        <v>8</v>
      </c>
      <c r="J569" s="13" t="s">
        <v>21</v>
      </c>
      <c r="K569" s="15">
        <f>VLOOKUP(G569,ชีต2!A:B,2,0)</f>
        <v>4</v>
      </c>
    </row>
    <row r="570" spans="1:12" ht="24" x14ac:dyDescent="0.55000000000000004">
      <c r="A570" s="14">
        <v>44826.436564050928</v>
      </c>
      <c r="B570" s="10">
        <v>566</v>
      </c>
      <c r="C570" s="13" t="s">
        <v>708</v>
      </c>
      <c r="D570" s="15"/>
      <c r="E570" s="16" t="s">
        <v>709</v>
      </c>
      <c r="F570" s="13" t="s">
        <v>24</v>
      </c>
      <c r="G570" s="13" t="s">
        <v>570</v>
      </c>
      <c r="H570" s="13" t="s">
        <v>41</v>
      </c>
      <c r="I570" s="12">
        <f>VLOOKUP(H570,สรุปที่เข้าร่วม!B:D,3,0)</f>
        <v>8</v>
      </c>
      <c r="J570" s="13" t="s">
        <v>21</v>
      </c>
      <c r="K570" s="15">
        <f>VLOOKUP(G570,ชีต2!A:B,2,0)</f>
        <v>4</v>
      </c>
    </row>
    <row r="571" spans="1:12" ht="24" x14ac:dyDescent="0.55000000000000004">
      <c r="A571" s="14">
        <v>44826.447843773145</v>
      </c>
      <c r="B571" s="10">
        <v>567</v>
      </c>
      <c r="C571" s="13" t="s">
        <v>712</v>
      </c>
      <c r="D571" s="15"/>
      <c r="E571" s="16" t="s">
        <v>713</v>
      </c>
      <c r="F571" s="13" t="s">
        <v>37</v>
      </c>
      <c r="G571" s="13" t="s">
        <v>570</v>
      </c>
      <c r="H571" s="13" t="s">
        <v>41</v>
      </c>
      <c r="I571" s="12">
        <f>VLOOKUP(H571,สรุปที่เข้าร่วม!B:D,3,0)</f>
        <v>8</v>
      </c>
      <c r="J571" s="13" t="s">
        <v>21</v>
      </c>
      <c r="K571" s="15">
        <f>VLOOKUP(G571,ชีต2!A:B,2,0)</f>
        <v>4</v>
      </c>
    </row>
    <row r="572" spans="1:12" ht="24" x14ac:dyDescent="0.55000000000000004">
      <c r="A572" s="14">
        <v>44826.451995416668</v>
      </c>
      <c r="B572" s="10">
        <v>568</v>
      </c>
      <c r="C572" s="13" t="s">
        <v>719</v>
      </c>
      <c r="D572" s="15"/>
      <c r="E572" s="16" t="s">
        <v>700</v>
      </c>
      <c r="F572" s="13" t="s">
        <v>37</v>
      </c>
      <c r="G572" s="13" t="s">
        <v>570</v>
      </c>
      <c r="H572" s="13" t="s">
        <v>41</v>
      </c>
      <c r="I572" s="12">
        <f>VLOOKUP(H572,สรุปที่เข้าร่วม!B:D,3,0)</f>
        <v>8</v>
      </c>
      <c r="J572" s="13" t="s">
        <v>16</v>
      </c>
      <c r="K572" s="15">
        <f>VLOOKUP(G572,ชีต2!A:B,2,0)</f>
        <v>4</v>
      </c>
      <c r="L572" s="110" t="str">
        <f>VLOOKUP(K572,school!E:F,2,0)</f>
        <v>เทพศิรินทร์</v>
      </c>
    </row>
    <row r="573" spans="1:12" ht="24" x14ac:dyDescent="0.55000000000000004">
      <c r="A573" s="14">
        <v>44826.453723043982</v>
      </c>
      <c r="B573" s="10">
        <v>569</v>
      </c>
      <c r="C573" s="13" t="s">
        <v>720</v>
      </c>
      <c r="D573" s="15"/>
      <c r="E573" s="16" t="s">
        <v>721</v>
      </c>
      <c r="F573" s="13" t="s">
        <v>24</v>
      </c>
      <c r="G573" s="13" t="s">
        <v>570</v>
      </c>
      <c r="H573" s="13" t="s">
        <v>41</v>
      </c>
      <c r="I573" s="12">
        <f>VLOOKUP(H573,สรุปที่เข้าร่วม!B:D,3,0)</f>
        <v>8</v>
      </c>
      <c r="J573" s="13" t="s">
        <v>21</v>
      </c>
      <c r="K573" s="15">
        <f>VLOOKUP(G573,ชีต2!A:B,2,0)</f>
        <v>4</v>
      </c>
    </row>
    <row r="574" spans="1:12" ht="24" x14ac:dyDescent="0.55000000000000004">
      <c r="A574" s="14">
        <v>44826.464330115741</v>
      </c>
      <c r="B574" s="10">
        <v>570</v>
      </c>
      <c r="C574" s="13" t="s">
        <v>724</v>
      </c>
      <c r="D574" s="15"/>
      <c r="E574" s="16" t="s">
        <v>725</v>
      </c>
      <c r="F574" s="13" t="s">
        <v>37</v>
      </c>
      <c r="G574" s="13" t="s">
        <v>570</v>
      </c>
      <c r="H574" s="13" t="s">
        <v>41</v>
      </c>
      <c r="I574" s="12">
        <f>VLOOKUP(H574,สรุปที่เข้าร่วม!B:D,3,0)</f>
        <v>8</v>
      </c>
      <c r="J574" s="13" t="s">
        <v>21</v>
      </c>
      <c r="K574" s="15">
        <f>VLOOKUP(G574,ชีต2!A:B,2,0)</f>
        <v>4</v>
      </c>
    </row>
    <row r="575" spans="1:12" ht="24" x14ac:dyDescent="0.55000000000000004">
      <c r="A575" s="14">
        <v>44826.34574149306</v>
      </c>
      <c r="B575" s="10">
        <v>571</v>
      </c>
      <c r="C575" s="13" t="s">
        <v>633</v>
      </c>
      <c r="D575" s="15"/>
      <c r="E575" s="13" t="s">
        <v>634</v>
      </c>
      <c r="F575" s="13" t="s">
        <v>37</v>
      </c>
      <c r="G575" s="13" t="s">
        <v>228</v>
      </c>
      <c r="H575" s="13" t="s">
        <v>41</v>
      </c>
      <c r="I575" s="12">
        <f>VLOOKUP(H575,สรุปที่เข้าร่วม!B:D,3,0)</f>
        <v>8</v>
      </c>
      <c r="J575" s="13" t="s">
        <v>21</v>
      </c>
      <c r="K575" s="15">
        <f>VLOOKUP(G575,ชีต2!A:B,2,0)</f>
        <v>5</v>
      </c>
    </row>
    <row r="576" spans="1:12" ht="24" x14ac:dyDescent="0.55000000000000004">
      <c r="A576" s="14">
        <v>44824.541376608795</v>
      </c>
      <c r="B576" s="10">
        <v>572</v>
      </c>
      <c r="C576" s="13" t="s">
        <v>167</v>
      </c>
      <c r="D576" s="15"/>
      <c r="E576" s="16" t="s">
        <v>168</v>
      </c>
      <c r="F576" s="13" t="s">
        <v>37</v>
      </c>
      <c r="G576" s="13" t="s">
        <v>169</v>
      </c>
      <c r="H576" s="13" t="s">
        <v>41</v>
      </c>
      <c r="I576" s="12">
        <f>VLOOKUP(H576,สรุปที่เข้าร่วม!B:D,3,0)</f>
        <v>8</v>
      </c>
      <c r="J576" s="13" t="s">
        <v>21</v>
      </c>
      <c r="K576" s="15">
        <f>VLOOKUP(G576,ชีต2!A:B,2,0)</f>
        <v>6</v>
      </c>
    </row>
    <row r="577" spans="1:12" ht="24" x14ac:dyDescent="0.55000000000000004">
      <c r="A577" s="14">
        <v>44823.816941157405</v>
      </c>
      <c r="B577" s="10">
        <v>573</v>
      </c>
      <c r="C577" s="13" t="s">
        <v>38</v>
      </c>
      <c r="D577" s="13" t="s">
        <v>35</v>
      </c>
      <c r="E577" s="13" t="s">
        <v>39</v>
      </c>
      <c r="F577" s="13" t="s">
        <v>37</v>
      </c>
      <c r="G577" s="13" t="s">
        <v>40</v>
      </c>
      <c r="H577" s="13" t="s">
        <v>41</v>
      </c>
      <c r="I577" s="12">
        <f>VLOOKUP(H577,สรุปที่เข้าร่วม!B:D,3,0)</f>
        <v>8</v>
      </c>
      <c r="J577" s="13" t="s">
        <v>21</v>
      </c>
      <c r="K577" s="15">
        <f>VLOOKUP(G577,ชีต2!A:B,2,0)</f>
        <v>8</v>
      </c>
    </row>
    <row r="578" spans="1:12" ht="24" x14ac:dyDescent="0.55000000000000004">
      <c r="A578" s="14">
        <v>44824.390131145832</v>
      </c>
      <c r="B578" s="10">
        <v>574</v>
      </c>
      <c r="C578" s="13" t="s">
        <v>80</v>
      </c>
      <c r="D578" s="15"/>
      <c r="E578" s="16" t="s">
        <v>81</v>
      </c>
      <c r="F578" s="13" t="s">
        <v>37</v>
      </c>
      <c r="G578" s="13" t="s">
        <v>82</v>
      </c>
      <c r="H578" s="13" t="s">
        <v>41</v>
      </c>
      <c r="I578" s="12">
        <f>VLOOKUP(H578,สรุปที่เข้าร่วม!B:D,3,0)</f>
        <v>8</v>
      </c>
      <c r="J578" s="13" t="s">
        <v>21</v>
      </c>
      <c r="K578" s="15">
        <f>VLOOKUP(G578,ชีต2!A:B,2,0)</f>
        <v>11</v>
      </c>
    </row>
    <row r="579" spans="1:12" ht="24" x14ac:dyDescent="0.55000000000000004">
      <c r="A579" s="14">
        <v>44824.39430443287</v>
      </c>
      <c r="B579" s="10">
        <v>575</v>
      </c>
      <c r="C579" s="13" t="s">
        <v>86</v>
      </c>
      <c r="D579" s="15"/>
      <c r="E579" s="16" t="s">
        <v>87</v>
      </c>
      <c r="F579" s="13" t="s">
        <v>37</v>
      </c>
      <c r="G579" s="13" t="s">
        <v>82</v>
      </c>
      <c r="H579" s="13" t="s">
        <v>41</v>
      </c>
      <c r="I579" s="12">
        <f>VLOOKUP(H579,สรุปที่เข้าร่วม!B:D,3,0)</f>
        <v>8</v>
      </c>
      <c r="J579" s="13" t="s">
        <v>21</v>
      </c>
      <c r="K579" s="15">
        <f>VLOOKUP(G579,ชีต2!A:B,2,0)</f>
        <v>11</v>
      </c>
    </row>
    <row r="580" spans="1:12" ht="24" x14ac:dyDescent="0.55000000000000004">
      <c r="A580" s="14">
        <v>44824.39694943287</v>
      </c>
      <c r="B580" s="10">
        <v>576</v>
      </c>
      <c r="C580" s="13" t="s">
        <v>90</v>
      </c>
      <c r="D580" s="15"/>
      <c r="E580" s="16" t="s">
        <v>91</v>
      </c>
      <c r="F580" s="13" t="s">
        <v>37</v>
      </c>
      <c r="G580" s="13" t="s">
        <v>82</v>
      </c>
      <c r="H580" s="13" t="s">
        <v>41</v>
      </c>
      <c r="I580" s="12">
        <f>VLOOKUP(H580,สรุปที่เข้าร่วม!B:D,3,0)</f>
        <v>8</v>
      </c>
      <c r="J580" s="13" t="s">
        <v>21</v>
      </c>
      <c r="K580" s="15">
        <f>VLOOKUP(G580,ชีต2!A:B,2,0)</f>
        <v>11</v>
      </c>
    </row>
    <row r="581" spans="1:12" ht="24" x14ac:dyDescent="0.55000000000000004">
      <c r="A581" s="14">
        <v>44824.397995370367</v>
      </c>
      <c r="B581" s="10">
        <v>577</v>
      </c>
      <c r="C581" s="13" t="s">
        <v>94</v>
      </c>
      <c r="D581" s="15"/>
      <c r="E581" s="16" t="s">
        <v>95</v>
      </c>
      <c r="F581" s="13" t="s">
        <v>37</v>
      </c>
      <c r="G581" s="13" t="s">
        <v>82</v>
      </c>
      <c r="H581" s="13" t="s">
        <v>41</v>
      </c>
      <c r="I581" s="12">
        <f>VLOOKUP(H581,สรุปที่เข้าร่วม!B:D,3,0)</f>
        <v>8</v>
      </c>
      <c r="J581" s="13" t="s">
        <v>21</v>
      </c>
      <c r="K581" s="15">
        <f>VLOOKUP(G581,ชีต2!A:B,2,0)</f>
        <v>11</v>
      </c>
    </row>
    <row r="582" spans="1:12" ht="24" x14ac:dyDescent="0.55000000000000004">
      <c r="A582" s="14">
        <v>44824.40127707176</v>
      </c>
      <c r="B582" s="10">
        <v>578</v>
      </c>
      <c r="C582" s="13" t="s">
        <v>96</v>
      </c>
      <c r="D582" s="15"/>
      <c r="E582" s="16" t="s">
        <v>97</v>
      </c>
      <c r="F582" s="13" t="s">
        <v>37</v>
      </c>
      <c r="G582" s="13" t="s">
        <v>82</v>
      </c>
      <c r="H582" s="13" t="s">
        <v>41</v>
      </c>
      <c r="I582" s="12">
        <f>VLOOKUP(H582,สรุปที่เข้าร่วม!B:D,3,0)</f>
        <v>8</v>
      </c>
      <c r="J582" s="13" t="s">
        <v>21</v>
      </c>
      <c r="K582" s="15">
        <f>VLOOKUP(G582,ชีต2!A:B,2,0)</f>
        <v>11</v>
      </c>
    </row>
    <row r="583" spans="1:12" ht="24" x14ac:dyDescent="0.55000000000000004">
      <c r="A583" s="14">
        <v>44824.403156689819</v>
      </c>
      <c r="B583" s="10">
        <v>579</v>
      </c>
      <c r="C583" s="13" t="s">
        <v>98</v>
      </c>
      <c r="D583" s="15"/>
      <c r="E583" s="16" t="s">
        <v>99</v>
      </c>
      <c r="F583" s="13" t="s">
        <v>37</v>
      </c>
      <c r="G583" s="13" t="s">
        <v>82</v>
      </c>
      <c r="H583" s="13" t="s">
        <v>41</v>
      </c>
      <c r="I583" s="12">
        <f>VLOOKUP(H583,สรุปที่เข้าร่วม!B:D,3,0)</f>
        <v>8</v>
      </c>
      <c r="J583" s="13" t="s">
        <v>21</v>
      </c>
      <c r="K583" s="15">
        <f>VLOOKUP(G583,ชีต2!A:B,2,0)</f>
        <v>11</v>
      </c>
    </row>
    <row r="584" spans="1:12" ht="24" x14ac:dyDescent="0.55000000000000004">
      <c r="A584" s="14">
        <v>44824.40652045139</v>
      </c>
      <c r="B584" s="10">
        <v>580</v>
      </c>
      <c r="C584" s="13" t="s">
        <v>102</v>
      </c>
      <c r="D584" s="15"/>
      <c r="E584" s="16" t="s">
        <v>103</v>
      </c>
      <c r="F584" s="13" t="s">
        <v>37</v>
      </c>
      <c r="G584" s="13" t="s">
        <v>82</v>
      </c>
      <c r="H584" s="13" t="s">
        <v>41</v>
      </c>
      <c r="I584" s="12">
        <f>VLOOKUP(H584,สรุปที่เข้าร่วม!B:D,3,0)</f>
        <v>8</v>
      </c>
      <c r="J584" s="13" t="s">
        <v>21</v>
      </c>
      <c r="K584" s="15">
        <f>VLOOKUP(G584,ชีต2!A:B,2,0)</f>
        <v>11</v>
      </c>
    </row>
    <row r="585" spans="1:12" ht="24" x14ac:dyDescent="0.55000000000000004">
      <c r="A585" s="14">
        <v>44824.407260902779</v>
      </c>
      <c r="B585" s="10">
        <v>581</v>
      </c>
      <c r="C585" s="13" t="s">
        <v>104</v>
      </c>
      <c r="D585" s="15"/>
      <c r="E585" s="16" t="s">
        <v>105</v>
      </c>
      <c r="F585" s="13" t="s">
        <v>37</v>
      </c>
      <c r="G585" s="13" t="s">
        <v>82</v>
      </c>
      <c r="H585" s="13" t="s">
        <v>41</v>
      </c>
      <c r="I585" s="12">
        <f>VLOOKUP(H585,สรุปที่เข้าร่วม!B:D,3,0)</f>
        <v>8</v>
      </c>
      <c r="J585" s="13" t="s">
        <v>21</v>
      </c>
      <c r="K585" s="15">
        <f>VLOOKUP(G585,ชีต2!A:B,2,0)</f>
        <v>11</v>
      </c>
    </row>
    <row r="586" spans="1:12" ht="24" x14ac:dyDescent="0.55000000000000004">
      <c r="A586" s="14">
        <v>44826.503342384254</v>
      </c>
      <c r="B586" s="10">
        <v>582</v>
      </c>
      <c r="C586" s="13" t="s">
        <v>748</v>
      </c>
      <c r="D586" s="13" t="s">
        <v>749</v>
      </c>
      <c r="E586" s="16" t="s">
        <v>750</v>
      </c>
      <c r="F586" s="13" t="s">
        <v>37</v>
      </c>
      <c r="G586" s="13" t="s">
        <v>82</v>
      </c>
      <c r="H586" s="13" t="s">
        <v>41</v>
      </c>
      <c r="I586" s="12">
        <f>VLOOKUP(H586,สรุปที่เข้าร่วม!B:D,3,0)</f>
        <v>8</v>
      </c>
      <c r="J586" s="13" t="s">
        <v>21</v>
      </c>
      <c r="K586" s="15">
        <f>VLOOKUP(G586,ชีต2!A:B,2,0)</f>
        <v>11</v>
      </c>
    </row>
    <row r="587" spans="1:12" ht="24" x14ac:dyDescent="0.55000000000000004">
      <c r="A587" s="14">
        <v>44824.569086145828</v>
      </c>
      <c r="B587" s="10">
        <v>583</v>
      </c>
      <c r="C587" s="13" t="s">
        <v>191</v>
      </c>
      <c r="D587" s="15"/>
      <c r="E587" s="16" t="s">
        <v>192</v>
      </c>
      <c r="F587" s="13" t="s">
        <v>37</v>
      </c>
      <c r="G587" s="13" t="s">
        <v>14</v>
      </c>
      <c r="H587" s="13" t="s">
        <v>41</v>
      </c>
      <c r="I587" s="12">
        <f>VLOOKUP(H587,สรุปที่เข้าร่วม!B:D,3,0)</f>
        <v>8</v>
      </c>
      <c r="J587" s="13" t="s">
        <v>16</v>
      </c>
      <c r="K587" s="15">
        <f>VLOOKUP(G587,ชีต2!A:B,2,0)</f>
        <v>14</v>
      </c>
      <c r="L587" s="110" t="str">
        <f>VLOOKUP(K587,school!E:F,2,0)</f>
        <v>ศรีอยุธยา ในพระอุปถัมภ์ฯ</v>
      </c>
    </row>
    <row r="588" spans="1:12" ht="24" x14ac:dyDescent="0.55000000000000004">
      <c r="A588" s="14">
        <v>44824.820752604166</v>
      </c>
      <c r="B588" s="10">
        <v>584</v>
      </c>
      <c r="C588" s="13" t="s">
        <v>283</v>
      </c>
      <c r="D588" s="15"/>
      <c r="E588" s="13" t="s">
        <v>284</v>
      </c>
      <c r="F588" s="13" t="s">
        <v>37</v>
      </c>
      <c r="G588" s="13" t="s">
        <v>14</v>
      </c>
      <c r="H588" s="13" t="s">
        <v>41</v>
      </c>
      <c r="I588" s="12">
        <f>VLOOKUP(H588,สรุปที่เข้าร่วม!B:D,3,0)</f>
        <v>8</v>
      </c>
      <c r="J588" s="13" t="s">
        <v>21</v>
      </c>
      <c r="K588" s="15">
        <f>VLOOKUP(G588,ชีต2!A:B,2,0)</f>
        <v>14</v>
      </c>
    </row>
    <row r="589" spans="1:12" ht="24" x14ac:dyDescent="0.55000000000000004">
      <c r="A589" s="14">
        <v>44824.821680752313</v>
      </c>
      <c r="B589" s="10">
        <v>585</v>
      </c>
      <c r="C589" s="13" t="s">
        <v>287</v>
      </c>
      <c r="D589" s="15"/>
      <c r="E589" s="13" t="s">
        <v>284</v>
      </c>
      <c r="F589" s="13" t="s">
        <v>37</v>
      </c>
      <c r="G589" s="13" t="s">
        <v>14</v>
      </c>
      <c r="H589" s="13" t="s">
        <v>41</v>
      </c>
      <c r="I589" s="12">
        <f>VLOOKUP(H589,สรุปที่เข้าร่วม!B:D,3,0)</f>
        <v>8</v>
      </c>
      <c r="J589" s="13" t="s">
        <v>21</v>
      </c>
      <c r="K589" s="15">
        <f>VLOOKUP(G589,ชีต2!A:B,2,0)</f>
        <v>14</v>
      </c>
    </row>
    <row r="590" spans="1:12" ht="24" x14ac:dyDescent="0.55000000000000004">
      <c r="A590" s="14">
        <v>44825.852473680556</v>
      </c>
      <c r="B590" s="10">
        <v>586</v>
      </c>
      <c r="C590" s="13" t="s">
        <v>547</v>
      </c>
      <c r="D590" s="15"/>
      <c r="E590" s="16" t="s">
        <v>548</v>
      </c>
      <c r="F590" s="13" t="s">
        <v>37</v>
      </c>
      <c r="G590" s="13" t="s">
        <v>14</v>
      </c>
      <c r="H590" s="13" t="s">
        <v>41</v>
      </c>
      <c r="I590" s="12">
        <f>VLOOKUP(H590,สรุปที่เข้าร่วม!B:D,3,0)</f>
        <v>8</v>
      </c>
      <c r="J590" s="13" t="s">
        <v>16</v>
      </c>
      <c r="K590" s="15">
        <f>VLOOKUP(G590,ชีต2!A:B,2,0)</f>
        <v>14</v>
      </c>
      <c r="L590" s="110" t="str">
        <f>VLOOKUP(K590,school!E:F,2,0)</f>
        <v>ศรีอยุธยา ในพระอุปถัมภ์ฯ</v>
      </c>
    </row>
    <row r="591" spans="1:12" ht="24" x14ac:dyDescent="0.55000000000000004">
      <c r="A591" s="14">
        <v>44826.369903067127</v>
      </c>
      <c r="B591" s="10">
        <v>587</v>
      </c>
      <c r="C591" s="13" t="s">
        <v>644</v>
      </c>
      <c r="D591" s="15"/>
      <c r="E591" s="13" t="s">
        <v>645</v>
      </c>
      <c r="F591" s="13" t="s">
        <v>37</v>
      </c>
      <c r="G591" s="13" t="s">
        <v>14</v>
      </c>
      <c r="H591" s="13" t="s">
        <v>41</v>
      </c>
      <c r="I591" s="12">
        <f>VLOOKUP(H591,สรุปที่เข้าร่วม!B:D,3,0)</f>
        <v>8</v>
      </c>
      <c r="J591" s="13" t="s">
        <v>16</v>
      </c>
      <c r="K591" s="15">
        <f>VLOOKUP(G591,ชีต2!A:B,2,0)</f>
        <v>14</v>
      </c>
      <c r="L591" s="110" t="str">
        <f>VLOOKUP(K591,school!E:F,2,0)</f>
        <v>ศรีอยุธยา ในพระอุปถัมภ์ฯ</v>
      </c>
    </row>
    <row r="592" spans="1:12" ht="24" x14ac:dyDescent="0.55000000000000004">
      <c r="A592" s="14">
        <v>44826.390217418986</v>
      </c>
      <c r="B592" s="10">
        <v>588</v>
      </c>
      <c r="C592" s="13" t="s">
        <v>658</v>
      </c>
      <c r="D592" s="15"/>
      <c r="E592" s="16" t="s">
        <v>659</v>
      </c>
      <c r="F592" s="13" t="s">
        <v>37</v>
      </c>
      <c r="G592" s="13" t="s">
        <v>14</v>
      </c>
      <c r="H592" s="13" t="s">
        <v>41</v>
      </c>
      <c r="I592" s="12">
        <f>VLOOKUP(H592,สรุปที่เข้าร่วม!B:D,3,0)</f>
        <v>8</v>
      </c>
      <c r="J592" s="13" t="s">
        <v>16</v>
      </c>
      <c r="K592" s="15">
        <f>VLOOKUP(G592,ชีต2!A:B,2,0)</f>
        <v>14</v>
      </c>
      <c r="L592" s="110" t="str">
        <f>VLOOKUP(K592,school!E:F,2,0)</f>
        <v>ศรีอยุธยา ในพระอุปถัมภ์ฯ</v>
      </c>
    </row>
    <row r="593" spans="1:12" ht="24" x14ac:dyDescent="0.55000000000000004">
      <c r="A593" s="14">
        <v>44826.474370694443</v>
      </c>
      <c r="B593" s="10">
        <v>589</v>
      </c>
      <c r="C593" s="13" t="s">
        <v>730</v>
      </c>
      <c r="D593" s="15"/>
      <c r="E593" s="13" t="s">
        <v>731</v>
      </c>
      <c r="F593" s="13" t="s">
        <v>37</v>
      </c>
      <c r="G593" s="13" t="s">
        <v>14</v>
      </c>
      <c r="H593" s="13" t="s">
        <v>41</v>
      </c>
      <c r="I593" s="12">
        <f>VLOOKUP(H593,สรุปที่เข้าร่วม!B:D,3,0)</f>
        <v>8</v>
      </c>
      <c r="J593" s="13" t="s">
        <v>16</v>
      </c>
      <c r="K593" s="15">
        <f>VLOOKUP(G593,ชีต2!A:B,2,0)</f>
        <v>14</v>
      </c>
      <c r="L593" s="110" t="str">
        <f>VLOOKUP(K593,school!E:F,2,0)</f>
        <v>ศรีอยุธยา ในพระอุปถัมภ์ฯ</v>
      </c>
    </row>
    <row r="594" spans="1:12" ht="24" x14ac:dyDescent="0.55000000000000004">
      <c r="A594" s="14">
        <v>44826.965369571757</v>
      </c>
      <c r="B594" s="10">
        <v>590</v>
      </c>
      <c r="C594" s="13" t="s">
        <v>1053</v>
      </c>
      <c r="D594" s="15"/>
      <c r="E594" s="13" t="s">
        <v>1054</v>
      </c>
      <c r="F594" s="13" t="s">
        <v>37</v>
      </c>
      <c r="G594" s="13" t="s">
        <v>14</v>
      </c>
      <c r="H594" s="13" t="s">
        <v>41</v>
      </c>
      <c r="I594" s="12">
        <f>VLOOKUP(H594,สรุปที่เข้าร่วม!B:D,3,0)</f>
        <v>8</v>
      </c>
      <c r="J594" s="13" t="s">
        <v>21</v>
      </c>
      <c r="K594" s="15">
        <f>VLOOKUP(G594,ชีต2!A:B,2,0)</f>
        <v>14</v>
      </c>
    </row>
    <row r="595" spans="1:12" ht="24" x14ac:dyDescent="0.55000000000000004">
      <c r="A595" s="14">
        <v>44827.608251365746</v>
      </c>
      <c r="B595" s="10">
        <v>591</v>
      </c>
      <c r="C595" s="13" t="s">
        <v>1439</v>
      </c>
      <c r="D595" s="15"/>
      <c r="E595" s="16" t="s">
        <v>1440</v>
      </c>
      <c r="F595" s="13" t="s">
        <v>37</v>
      </c>
      <c r="G595" s="13" t="s">
        <v>14</v>
      </c>
      <c r="H595" s="13" t="s">
        <v>41</v>
      </c>
      <c r="I595" s="12">
        <f>VLOOKUP(H595,สรุปที่เข้าร่วม!B:D,3,0)</f>
        <v>8</v>
      </c>
      <c r="J595" s="13" t="s">
        <v>16</v>
      </c>
      <c r="K595" s="15">
        <f>VLOOKUP(G595,ชีต2!A:B,2,0)</f>
        <v>14</v>
      </c>
      <c r="L595" s="110" t="str">
        <f>VLOOKUP(K595,school!E:F,2,0)</f>
        <v>ศรีอยุธยา ในพระอุปถัมภ์ฯ</v>
      </c>
    </row>
    <row r="596" spans="1:12" ht="24" x14ac:dyDescent="0.55000000000000004">
      <c r="A596" s="14">
        <v>44826.835550243057</v>
      </c>
      <c r="B596" s="10">
        <v>592</v>
      </c>
      <c r="C596" s="13" t="s">
        <v>1030</v>
      </c>
      <c r="D596" s="13" t="s">
        <v>1031</v>
      </c>
      <c r="E596" s="16" t="s">
        <v>1032</v>
      </c>
      <c r="F596" s="13" t="s">
        <v>37</v>
      </c>
      <c r="G596" s="13" t="s">
        <v>868</v>
      </c>
      <c r="H596" s="13" t="s">
        <v>41</v>
      </c>
      <c r="I596" s="12">
        <f>VLOOKUP(H596,สรุปที่เข้าร่วม!B:D,3,0)</f>
        <v>8</v>
      </c>
      <c r="J596" s="13" t="s">
        <v>21</v>
      </c>
      <c r="K596" s="15">
        <f>VLOOKUP(G596,ชีต2!A:B,2,0)</f>
        <v>16</v>
      </c>
    </row>
    <row r="597" spans="1:12" ht="24" x14ac:dyDescent="0.55000000000000004">
      <c r="A597" s="14">
        <v>44824.427939247689</v>
      </c>
      <c r="B597" s="10">
        <v>593</v>
      </c>
      <c r="C597" s="13" t="s">
        <v>122</v>
      </c>
      <c r="D597" s="15"/>
      <c r="E597" s="16" t="s">
        <v>123</v>
      </c>
      <c r="F597" s="13" t="s">
        <v>37</v>
      </c>
      <c r="G597" s="13" t="s">
        <v>124</v>
      </c>
      <c r="H597" s="13" t="s">
        <v>41</v>
      </c>
      <c r="I597" s="12">
        <f>VLOOKUP(H597,สรุปที่เข้าร่วม!B:D,3,0)</f>
        <v>8</v>
      </c>
      <c r="J597" s="13" t="s">
        <v>21</v>
      </c>
      <c r="K597" s="15">
        <f>VLOOKUP(G597,ชีต2!A:B,2,0)</f>
        <v>17</v>
      </c>
    </row>
    <row r="598" spans="1:12" ht="24" x14ac:dyDescent="0.55000000000000004">
      <c r="A598" s="14">
        <v>44824.47740974537</v>
      </c>
      <c r="B598" s="10">
        <v>594</v>
      </c>
      <c r="C598" s="13" t="s">
        <v>142</v>
      </c>
      <c r="D598" s="15"/>
      <c r="E598" s="16" t="s">
        <v>143</v>
      </c>
      <c r="F598" s="13" t="s">
        <v>37</v>
      </c>
      <c r="G598" s="13" t="s">
        <v>124</v>
      </c>
      <c r="H598" s="13" t="s">
        <v>41</v>
      </c>
      <c r="I598" s="12">
        <f>VLOOKUP(H598,สรุปที่เข้าร่วม!B:D,3,0)</f>
        <v>8</v>
      </c>
      <c r="J598" s="13" t="s">
        <v>21</v>
      </c>
      <c r="K598" s="15">
        <f>VLOOKUP(G598,ชีต2!A:B,2,0)</f>
        <v>17</v>
      </c>
    </row>
    <row r="599" spans="1:12" ht="24" x14ac:dyDescent="0.55000000000000004">
      <c r="A599" s="14">
        <v>44824.572032164353</v>
      </c>
      <c r="B599" s="10">
        <v>595</v>
      </c>
      <c r="C599" s="13" t="s">
        <v>193</v>
      </c>
      <c r="D599" s="13"/>
      <c r="E599" s="16" t="s">
        <v>194</v>
      </c>
      <c r="F599" s="13" t="s">
        <v>37</v>
      </c>
      <c r="G599" s="13" t="s">
        <v>124</v>
      </c>
      <c r="H599" s="13" t="s">
        <v>41</v>
      </c>
      <c r="I599" s="12">
        <f>VLOOKUP(H599,สรุปที่เข้าร่วม!B:D,3,0)</f>
        <v>8</v>
      </c>
      <c r="J599" s="13" t="s">
        <v>21</v>
      </c>
      <c r="K599" s="15">
        <f>VLOOKUP(G599,ชีต2!A:B,2,0)</f>
        <v>17</v>
      </c>
    </row>
    <row r="600" spans="1:12" ht="24" x14ac:dyDescent="0.55000000000000004">
      <c r="A600" s="14">
        <v>44825.822604062501</v>
      </c>
      <c r="B600" s="10">
        <v>596</v>
      </c>
      <c r="C600" s="13" t="s">
        <v>534</v>
      </c>
      <c r="D600" s="13" t="s">
        <v>35</v>
      </c>
      <c r="E600" s="13" t="s">
        <v>535</v>
      </c>
      <c r="F600" s="13" t="s">
        <v>37</v>
      </c>
      <c r="G600" s="13" t="s">
        <v>124</v>
      </c>
      <c r="H600" s="13" t="s">
        <v>41</v>
      </c>
      <c r="I600" s="12">
        <f>VLOOKUP(H600,สรุปที่เข้าร่วม!B:D,3,0)</f>
        <v>8</v>
      </c>
      <c r="J600" s="13" t="s">
        <v>21</v>
      </c>
      <c r="K600" s="15">
        <f>VLOOKUP(G600,ชีต2!A:B,2,0)</f>
        <v>17</v>
      </c>
    </row>
    <row r="601" spans="1:12" ht="24" x14ac:dyDescent="0.55000000000000004">
      <c r="A601" s="14">
        <v>44825.025140763886</v>
      </c>
      <c r="B601" s="10">
        <v>597</v>
      </c>
      <c r="C601" s="13" t="s">
        <v>310</v>
      </c>
      <c r="D601" s="13" t="s">
        <v>311</v>
      </c>
      <c r="E601" s="16" t="s">
        <v>312</v>
      </c>
      <c r="F601" s="13" t="s">
        <v>37</v>
      </c>
      <c r="G601" s="13" t="s">
        <v>313</v>
      </c>
      <c r="H601" s="13" t="s">
        <v>41</v>
      </c>
      <c r="I601" s="12">
        <f>VLOOKUP(H601,สรุปที่เข้าร่วม!B:D,3,0)</f>
        <v>8</v>
      </c>
      <c r="J601" s="13" t="s">
        <v>21</v>
      </c>
      <c r="K601" s="15">
        <f>VLOOKUP(G601,ชีต2!A:B,2,0)</f>
        <v>18</v>
      </c>
    </row>
    <row r="602" spans="1:12" ht="24" x14ac:dyDescent="0.55000000000000004">
      <c r="A602" s="14">
        <v>44824.518955891202</v>
      </c>
      <c r="B602" s="10">
        <v>598</v>
      </c>
      <c r="C602" s="13" t="s">
        <v>158</v>
      </c>
      <c r="D602" s="13" t="s">
        <v>35</v>
      </c>
      <c r="E602" s="16" t="s">
        <v>159</v>
      </c>
      <c r="F602" s="13" t="s">
        <v>37</v>
      </c>
      <c r="G602" s="13" t="s">
        <v>160</v>
      </c>
      <c r="H602" s="13" t="s">
        <v>41</v>
      </c>
      <c r="I602" s="12">
        <f>VLOOKUP(H602,สรุปที่เข้าร่วม!B:D,3,0)</f>
        <v>8</v>
      </c>
      <c r="J602" s="13" t="s">
        <v>21</v>
      </c>
      <c r="K602" s="15">
        <f>VLOOKUP(G602,ชีต2!A:B,2,0)</f>
        <v>19</v>
      </c>
    </row>
    <row r="603" spans="1:12" ht="24" x14ac:dyDescent="0.55000000000000004">
      <c r="A603" s="14">
        <v>44823.85059425926</v>
      </c>
      <c r="B603" s="10">
        <v>599</v>
      </c>
      <c r="C603" s="13" t="s">
        <v>46</v>
      </c>
      <c r="D603" s="15"/>
      <c r="E603" s="13" t="s">
        <v>47</v>
      </c>
      <c r="F603" s="13" t="s">
        <v>37</v>
      </c>
      <c r="G603" s="13" t="s">
        <v>48</v>
      </c>
      <c r="H603" s="13" t="s">
        <v>41</v>
      </c>
      <c r="I603" s="12">
        <f>VLOOKUP(H603,สรุปที่เข้าร่วม!B:D,3,0)</f>
        <v>8</v>
      </c>
      <c r="J603" s="13" t="s">
        <v>21</v>
      </c>
      <c r="K603" s="15">
        <f>VLOOKUP(G603,ชีต2!A:B,2,0)</f>
        <v>20</v>
      </c>
    </row>
    <row r="604" spans="1:12" ht="24" x14ac:dyDescent="0.55000000000000004">
      <c r="A604" s="14">
        <v>44823.85651430556</v>
      </c>
      <c r="B604" s="10">
        <v>600</v>
      </c>
      <c r="C604" s="13" t="s">
        <v>52</v>
      </c>
      <c r="D604" s="15"/>
      <c r="E604" s="16" t="s">
        <v>53</v>
      </c>
      <c r="F604" s="13" t="s">
        <v>37</v>
      </c>
      <c r="G604" s="13" t="s">
        <v>48</v>
      </c>
      <c r="H604" s="13" t="s">
        <v>41</v>
      </c>
      <c r="I604" s="12">
        <f>VLOOKUP(H604,สรุปที่เข้าร่วม!B:D,3,0)</f>
        <v>8</v>
      </c>
      <c r="J604" s="13" t="s">
        <v>21</v>
      </c>
      <c r="K604" s="15">
        <f>VLOOKUP(G604,ชีต2!A:B,2,0)</f>
        <v>20</v>
      </c>
    </row>
    <row r="605" spans="1:12" ht="24" x14ac:dyDescent="0.55000000000000004">
      <c r="A605" s="14">
        <v>44823.877893599536</v>
      </c>
      <c r="B605" s="10">
        <v>601</v>
      </c>
      <c r="C605" s="13" t="s">
        <v>56</v>
      </c>
      <c r="D605" s="15"/>
      <c r="E605" s="13" t="s">
        <v>57</v>
      </c>
      <c r="F605" s="13" t="s">
        <v>37</v>
      </c>
      <c r="G605" s="13" t="s">
        <v>48</v>
      </c>
      <c r="H605" s="13" t="s">
        <v>41</v>
      </c>
      <c r="I605" s="12">
        <f>VLOOKUP(H605,สรุปที่เข้าร่วม!B:D,3,0)</f>
        <v>8</v>
      </c>
      <c r="J605" s="13" t="s">
        <v>21</v>
      </c>
      <c r="K605" s="15">
        <f>VLOOKUP(G605,ชีต2!A:B,2,0)</f>
        <v>20</v>
      </c>
    </row>
    <row r="606" spans="1:12" ht="24" x14ac:dyDescent="0.55000000000000004">
      <c r="A606" s="14">
        <v>44824.517754328699</v>
      </c>
      <c r="B606" s="10">
        <v>602</v>
      </c>
      <c r="C606" s="13" t="s">
        <v>156</v>
      </c>
      <c r="D606" s="13" t="s">
        <v>35</v>
      </c>
      <c r="E606" s="16" t="s">
        <v>157</v>
      </c>
      <c r="F606" s="13" t="s">
        <v>37</v>
      </c>
      <c r="G606" s="13" t="s">
        <v>155</v>
      </c>
      <c r="H606" s="13" t="s">
        <v>41</v>
      </c>
      <c r="I606" s="12">
        <f>VLOOKUP(H606,สรุปที่เข้าร่วม!B:D,3,0)</f>
        <v>8</v>
      </c>
      <c r="J606" s="13" t="s">
        <v>21</v>
      </c>
      <c r="K606" s="15">
        <f>VLOOKUP(G606,ชีต2!A:B,2,0)</f>
        <v>21</v>
      </c>
    </row>
    <row r="607" spans="1:12" ht="24" x14ac:dyDescent="0.55000000000000004">
      <c r="A607" s="14">
        <v>44827.583715081018</v>
      </c>
      <c r="B607" s="10">
        <v>603</v>
      </c>
      <c r="C607" s="13" t="s">
        <v>1408</v>
      </c>
      <c r="D607" s="15"/>
      <c r="E607" s="16" t="s">
        <v>1409</v>
      </c>
      <c r="F607" s="13" t="s">
        <v>37</v>
      </c>
      <c r="G607" s="13" t="s">
        <v>1039</v>
      </c>
      <c r="H607" s="13" t="s">
        <v>41</v>
      </c>
      <c r="I607" s="12">
        <f>VLOOKUP(H607,สรุปที่เข้าร่วม!B:D,3,0)</f>
        <v>8</v>
      </c>
      <c r="J607" s="13" t="s">
        <v>16</v>
      </c>
      <c r="K607" s="15">
        <f>VLOOKUP(G607,ชีต2!A:B,2,0)</f>
        <v>22</v>
      </c>
      <c r="L607" s="110" t="str">
        <f>VLOOKUP(K607,school!E:F,2,0)</f>
        <v>สันติราษฎร์วิทยาลัย</v>
      </c>
    </row>
    <row r="608" spans="1:12" ht="24" x14ac:dyDescent="0.55000000000000004">
      <c r="A608" s="14">
        <v>44827.723571249997</v>
      </c>
      <c r="B608" s="10">
        <v>604</v>
      </c>
      <c r="C608" s="13" t="s">
        <v>1490</v>
      </c>
      <c r="D608" s="13" t="s">
        <v>1491</v>
      </c>
      <c r="E608" s="16" t="s">
        <v>1492</v>
      </c>
      <c r="F608" s="13" t="s">
        <v>37</v>
      </c>
      <c r="G608" s="13" t="s">
        <v>1039</v>
      </c>
      <c r="H608" s="13" t="s">
        <v>41</v>
      </c>
      <c r="I608" s="12">
        <f>VLOOKUP(H608,สรุปที่เข้าร่วม!B:D,3,0)</f>
        <v>8</v>
      </c>
      <c r="J608" s="13" t="s">
        <v>16</v>
      </c>
      <c r="K608" s="15">
        <f>VLOOKUP(G608,ชีต2!A:B,2,0)</f>
        <v>22</v>
      </c>
      <c r="L608" s="110" t="str">
        <f>VLOOKUP(K608,school!E:F,2,0)</f>
        <v>สันติราษฎร์วิทยาลัย</v>
      </c>
    </row>
    <row r="609" spans="1:12" ht="24" x14ac:dyDescent="0.55000000000000004">
      <c r="A609" s="14">
        <v>44824.418010312496</v>
      </c>
      <c r="B609" s="10">
        <v>605</v>
      </c>
      <c r="C609" s="13" t="s">
        <v>113</v>
      </c>
      <c r="D609" s="13" t="s">
        <v>114</v>
      </c>
      <c r="E609" s="16" t="s">
        <v>115</v>
      </c>
      <c r="F609" s="13" t="s">
        <v>37</v>
      </c>
      <c r="G609" s="13" t="s">
        <v>85</v>
      </c>
      <c r="H609" s="13" t="s">
        <v>41</v>
      </c>
      <c r="I609" s="12">
        <f>VLOOKUP(H609,สรุปที่เข้าร่วม!B:D,3,0)</f>
        <v>8</v>
      </c>
      <c r="J609" s="13" t="s">
        <v>21</v>
      </c>
      <c r="K609" s="15">
        <f>VLOOKUP(G609,ชีต2!A:B,2,0)</f>
        <v>30</v>
      </c>
    </row>
    <row r="610" spans="1:12" ht="24" x14ac:dyDescent="0.55000000000000004">
      <c r="A610" s="14">
        <v>44824.621493425926</v>
      </c>
      <c r="B610" s="10">
        <v>606</v>
      </c>
      <c r="C610" s="13" t="s">
        <v>215</v>
      </c>
      <c r="D610" s="15"/>
      <c r="E610" s="16" t="s">
        <v>216</v>
      </c>
      <c r="F610" s="13" t="s">
        <v>37</v>
      </c>
      <c r="G610" s="13" t="s">
        <v>85</v>
      </c>
      <c r="H610" s="13" t="s">
        <v>41</v>
      </c>
      <c r="I610" s="12">
        <f>VLOOKUP(H610,สรุปที่เข้าร่วม!B:D,3,0)</f>
        <v>8</v>
      </c>
      <c r="J610" s="13" t="s">
        <v>21</v>
      </c>
      <c r="K610" s="15">
        <f>VLOOKUP(G610,ชีต2!A:B,2,0)</f>
        <v>30</v>
      </c>
    </row>
    <row r="611" spans="1:12" ht="24" x14ac:dyDescent="0.55000000000000004">
      <c r="A611" s="14">
        <v>44825.33180886574</v>
      </c>
      <c r="B611" s="10">
        <v>607</v>
      </c>
      <c r="C611" s="13" t="s">
        <v>316</v>
      </c>
      <c r="D611" s="13" t="s">
        <v>318</v>
      </c>
      <c r="E611" s="16" t="s">
        <v>317</v>
      </c>
      <c r="F611" s="13" t="s">
        <v>37</v>
      </c>
      <c r="G611" s="13" t="s">
        <v>60</v>
      </c>
      <c r="H611" s="13" t="s">
        <v>41</v>
      </c>
      <c r="I611" s="12">
        <f>VLOOKUP(H611,สรุปที่เข้าร่วม!B:D,3,0)</f>
        <v>8</v>
      </c>
      <c r="J611" s="13" t="s">
        <v>21</v>
      </c>
      <c r="K611" s="15">
        <f>VLOOKUP(G611,ชีต2!A:B,2,0)</f>
        <v>33</v>
      </c>
    </row>
    <row r="612" spans="1:12" ht="24" x14ac:dyDescent="0.55000000000000004">
      <c r="A612" s="14">
        <v>44827.371183611111</v>
      </c>
      <c r="B612" s="10">
        <v>608</v>
      </c>
      <c r="C612" s="13" t="s">
        <v>1116</v>
      </c>
      <c r="D612" s="15"/>
      <c r="E612" s="16" t="s">
        <v>1117</v>
      </c>
      <c r="F612" s="13" t="s">
        <v>37</v>
      </c>
      <c r="G612" s="13" t="s">
        <v>60</v>
      </c>
      <c r="H612" s="13" t="s">
        <v>41</v>
      </c>
      <c r="I612" s="12">
        <f>VLOOKUP(H612,สรุปที่เข้าร่วม!B:D,3,0)</f>
        <v>8</v>
      </c>
      <c r="J612" s="13" t="s">
        <v>21</v>
      </c>
      <c r="K612" s="15">
        <f>VLOOKUP(G612,ชีต2!A:B,2,0)</f>
        <v>33</v>
      </c>
    </row>
    <row r="613" spans="1:12" ht="24" x14ac:dyDescent="0.55000000000000004">
      <c r="A613" s="14">
        <v>44827.432890648153</v>
      </c>
      <c r="B613" s="10">
        <v>609</v>
      </c>
      <c r="C613" s="13" t="s">
        <v>1168</v>
      </c>
      <c r="D613" s="15"/>
      <c r="E613" s="16" t="s">
        <v>1169</v>
      </c>
      <c r="F613" s="13" t="s">
        <v>37</v>
      </c>
      <c r="G613" s="13" t="s">
        <v>51</v>
      </c>
      <c r="H613" s="13" t="s">
        <v>41</v>
      </c>
      <c r="I613" s="12">
        <f>VLOOKUP(H613,สรุปที่เข้าร่วม!B:D,3,0)</f>
        <v>8</v>
      </c>
      <c r="J613" s="13" t="s">
        <v>21</v>
      </c>
      <c r="K613" s="15">
        <f>VLOOKUP(G613,ชีต2!A:B,2,0)</f>
        <v>35</v>
      </c>
    </row>
    <row r="614" spans="1:12" ht="24" x14ac:dyDescent="0.55000000000000004">
      <c r="A614" s="14">
        <v>44827.644279120374</v>
      </c>
      <c r="B614" s="10">
        <v>610</v>
      </c>
      <c r="C614" s="13" t="s">
        <v>1456</v>
      </c>
      <c r="D614" s="13" t="s">
        <v>35</v>
      </c>
      <c r="E614" s="16" t="s">
        <v>1457</v>
      </c>
      <c r="F614" s="13" t="s">
        <v>37</v>
      </c>
      <c r="G614" s="13" t="s">
        <v>1350</v>
      </c>
      <c r="H614" s="13" t="s">
        <v>41</v>
      </c>
      <c r="I614" s="12">
        <f>VLOOKUP(H614,สรุปที่เข้าร่วม!B:D,3,0)</f>
        <v>8</v>
      </c>
      <c r="J614" s="13" t="s">
        <v>21</v>
      </c>
      <c r="K614" s="15">
        <f>VLOOKUP(G614,ชีต2!A:B,2,0)</f>
        <v>38</v>
      </c>
    </row>
    <row r="615" spans="1:12" ht="24" x14ac:dyDescent="0.55000000000000004">
      <c r="A615" s="14">
        <v>44827.66624820602</v>
      </c>
      <c r="B615" s="10">
        <v>611</v>
      </c>
      <c r="C615" s="13" t="s">
        <v>1468</v>
      </c>
      <c r="D615" s="13" t="s">
        <v>35</v>
      </c>
      <c r="E615" s="16" t="s">
        <v>1469</v>
      </c>
      <c r="F615" s="13" t="s">
        <v>37</v>
      </c>
      <c r="G615" s="13" t="s">
        <v>1350</v>
      </c>
      <c r="H615" s="13" t="s">
        <v>41</v>
      </c>
      <c r="I615" s="12">
        <f>VLOOKUP(H615,สรุปที่เข้าร่วม!B:D,3,0)</f>
        <v>8</v>
      </c>
      <c r="J615" s="13" t="s">
        <v>16</v>
      </c>
      <c r="K615" s="15">
        <f>VLOOKUP(G615,ชีต2!A:B,2,0)</f>
        <v>38</v>
      </c>
      <c r="L615" s="110" t="str">
        <f>VLOOKUP(K615,school!E:F,2,0)</f>
        <v>มหรรณพาราม</v>
      </c>
    </row>
    <row r="616" spans="1:12" ht="24" x14ac:dyDescent="0.55000000000000004">
      <c r="A616" s="14">
        <v>44827.66630143518</v>
      </c>
      <c r="B616" s="10">
        <v>612</v>
      </c>
      <c r="C616" s="13" t="s">
        <v>1470</v>
      </c>
      <c r="D616" s="13" t="s">
        <v>35</v>
      </c>
      <c r="E616" s="16" t="s">
        <v>1471</v>
      </c>
      <c r="F616" s="13" t="s">
        <v>37</v>
      </c>
      <c r="G616" s="13" t="s">
        <v>1350</v>
      </c>
      <c r="H616" s="13" t="s">
        <v>41</v>
      </c>
      <c r="I616" s="12">
        <f>VLOOKUP(H616,สรุปที่เข้าร่วม!B:D,3,0)</f>
        <v>8</v>
      </c>
      <c r="J616" s="13" t="s">
        <v>16</v>
      </c>
      <c r="K616" s="15">
        <f>VLOOKUP(G616,ชีต2!A:B,2,0)</f>
        <v>38</v>
      </c>
      <c r="L616" s="110" t="str">
        <f>VLOOKUP(K616,school!E:F,2,0)</f>
        <v>มหรรณพาราม</v>
      </c>
    </row>
    <row r="617" spans="1:12" ht="24" x14ac:dyDescent="0.55000000000000004">
      <c r="A617" s="14">
        <v>44827.677318773145</v>
      </c>
      <c r="B617" s="10">
        <v>613</v>
      </c>
      <c r="C617" s="13" t="s">
        <v>1478</v>
      </c>
      <c r="D617" s="15"/>
      <c r="E617" s="16" t="s">
        <v>1479</v>
      </c>
      <c r="F617" s="13" t="s">
        <v>37</v>
      </c>
      <c r="G617" s="13" t="s">
        <v>1350</v>
      </c>
      <c r="H617" s="13" t="s">
        <v>41</v>
      </c>
      <c r="I617" s="12">
        <f>VLOOKUP(H617,สรุปที่เข้าร่วม!B:D,3,0)</f>
        <v>8</v>
      </c>
      <c r="J617" s="13" t="s">
        <v>21</v>
      </c>
      <c r="K617" s="15">
        <f>VLOOKUP(G617,ชีต2!A:B,2,0)</f>
        <v>38</v>
      </c>
    </row>
    <row r="618" spans="1:12" ht="24" x14ac:dyDescent="0.55000000000000004">
      <c r="A618" s="14">
        <v>44827.547708715283</v>
      </c>
      <c r="B618" s="10">
        <v>614</v>
      </c>
      <c r="C618" s="13" t="s">
        <v>1312</v>
      </c>
      <c r="D618" s="13" t="s">
        <v>35</v>
      </c>
      <c r="E618" s="13" t="s">
        <v>1313</v>
      </c>
      <c r="F618" s="13" t="s">
        <v>13</v>
      </c>
      <c r="G618" s="13" t="s">
        <v>1240</v>
      </c>
      <c r="H618" s="13" t="s">
        <v>41</v>
      </c>
      <c r="I618" s="12">
        <f>VLOOKUP(H618,สรุปที่เข้าร่วม!B:D,3,0)</f>
        <v>8</v>
      </c>
      <c r="J618" s="13" t="s">
        <v>21</v>
      </c>
      <c r="K618" s="15">
        <f>VLOOKUP(G618,ชีต2!A:B,2,0)</f>
        <v>39</v>
      </c>
    </row>
    <row r="619" spans="1:12" ht="24" x14ac:dyDescent="0.55000000000000004">
      <c r="A619" s="14">
        <v>44824.606460300929</v>
      </c>
      <c r="B619" s="10">
        <v>615</v>
      </c>
      <c r="C619" s="13" t="s">
        <v>204</v>
      </c>
      <c r="D619" s="15"/>
      <c r="E619" s="16" t="s">
        <v>205</v>
      </c>
      <c r="F619" s="13" t="s">
        <v>37</v>
      </c>
      <c r="G619" s="13" t="s">
        <v>206</v>
      </c>
      <c r="H619" s="13" t="s">
        <v>41</v>
      </c>
      <c r="I619" s="12">
        <f>VLOOKUP(H619,สรุปที่เข้าร่วม!B:D,3,0)</f>
        <v>8</v>
      </c>
      <c r="J619" s="13" t="s">
        <v>21</v>
      </c>
      <c r="K619" s="15">
        <f>VLOOKUP(G619,ชีต2!A:B,2,0)</f>
        <v>42</v>
      </c>
    </row>
    <row r="620" spans="1:12" ht="24" x14ac:dyDescent="0.55000000000000004">
      <c r="A620" s="14">
        <v>44824.747771215276</v>
      </c>
      <c r="B620" s="10">
        <v>616</v>
      </c>
      <c r="C620" s="13" t="s">
        <v>279</v>
      </c>
      <c r="D620" s="15"/>
      <c r="E620" s="16" t="s">
        <v>280</v>
      </c>
      <c r="F620" s="13" t="s">
        <v>37</v>
      </c>
      <c r="G620" s="13" t="s">
        <v>206</v>
      </c>
      <c r="H620" s="13" t="s">
        <v>41</v>
      </c>
      <c r="I620" s="12">
        <f>VLOOKUP(H620,สรุปที่เข้าร่วม!B:D,3,0)</f>
        <v>8</v>
      </c>
      <c r="J620" s="13" t="s">
        <v>21</v>
      </c>
      <c r="K620" s="15">
        <f>VLOOKUP(G620,ชีต2!A:B,2,0)</f>
        <v>42</v>
      </c>
    </row>
    <row r="621" spans="1:12" ht="24" x14ac:dyDescent="0.55000000000000004">
      <c r="A621" s="14">
        <v>44827.49308857639</v>
      </c>
      <c r="B621" s="10">
        <v>617</v>
      </c>
      <c r="C621" s="13" t="s">
        <v>1201</v>
      </c>
      <c r="D621" s="15"/>
      <c r="E621" s="16" t="s">
        <v>1202</v>
      </c>
      <c r="F621" s="13" t="s">
        <v>24</v>
      </c>
      <c r="G621" s="13" t="s">
        <v>206</v>
      </c>
      <c r="H621" s="13" t="s">
        <v>41</v>
      </c>
      <c r="I621" s="12">
        <f>VLOOKUP(H621,สรุปที่เข้าร่วม!B:D,3,0)</f>
        <v>8</v>
      </c>
      <c r="J621" s="13" t="s">
        <v>21</v>
      </c>
      <c r="K621" s="15">
        <f>VLOOKUP(G621,ชีต2!A:B,2,0)</f>
        <v>42</v>
      </c>
    </row>
    <row r="622" spans="1:12" ht="24" x14ac:dyDescent="0.55000000000000004">
      <c r="A622" s="14">
        <v>44827.564448854166</v>
      </c>
      <c r="B622" s="10">
        <v>618</v>
      </c>
      <c r="C622" s="13" t="s">
        <v>1376</v>
      </c>
      <c r="D622" s="15"/>
      <c r="E622" s="16" t="s">
        <v>1377</v>
      </c>
      <c r="F622" s="13" t="s">
        <v>37</v>
      </c>
      <c r="G622" s="13" t="s">
        <v>1364</v>
      </c>
      <c r="H622" s="13" t="s">
        <v>41</v>
      </c>
      <c r="I622" s="12">
        <f>VLOOKUP(H622,สรุปที่เข้าร่วม!B:D,3,0)</f>
        <v>8</v>
      </c>
      <c r="J622" s="13" t="s">
        <v>21</v>
      </c>
      <c r="K622" s="15">
        <f>VLOOKUP(G622,ชีต2!A:B,2,0)</f>
        <v>43</v>
      </c>
    </row>
    <row r="623" spans="1:12" ht="24" x14ac:dyDescent="0.55000000000000004">
      <c r="A623" s="14">
        <v>44827.513797708336</v>
      </c>
      <c r="B623" s="10">
        <v>619</v>
      </c>
      <c r="C623" s="13" t="s">
        <v>1001</v>
      </c>
      <c r="D623" s="15"/>
      <c r="E623" s="16" t="s">
        <v>1002</v>
      </c>
      <c r="F623" s="13" t="s">
        <v>37</v>
      </c>
      <c r="G623" s="13" t="s">
        <v>760</v>
      </c>
      <c r="H623" s="13" t="s">
        <v>41</v>
      </c>
      <c r="I623" s="12">
        <f>VLOOKUP(H623,สรุปที่เข้าร่วม!B:D,3,0)</f>
        <v>8</v>
      </c>
      <c r="J623" s="13" t="s">
        <v>21</v>
      </c>
      <c r="K623" s="15">
        <f>VLOOKUP(G623,ชีต2!A:B,2,0)</f>
        <v>44</v>
      </c>
    </row>
    <row r="624" spans="1:12" ht="24" x14ac:dyDescent="0.55000000000000004">
      <c r="A624" s="14">
        <v>44826.50922331019</v>
      </c>
      <c r="B624" s="10">
        <v>620</v>
      </c>
      <c r="C624" s="13" t="s">
        <v>753</v>
      </c>
      <c r="D624" s="15"/>
      <c r="E624" s="16" t="s">
        <v>754</v>
      </c>
      <c r="F624" s="13" t="s">
        <v>37</v>
      </c>
      <c r="G624" s="13" t="s">
        <v>755</v>
      </c>
      <c r="H624" s="13" t="s">
        <v>41</v>
      </c>
      <c r="I624" s="12">
        <f>VLOOKUP(H624,สรุปที่เข้าร่วม!B:D,3,0)</f>
        <v>8</v>
      </c>
      <c r="J624" s="13" t="s">
        <v>21</v>
      </c>
      <c r="K624" s="15">
        <f>VLOOKUP(G624,ชีต2!A:B,2,0)</f>
        <v>45</v>
      </c>
    </row>
    <row r="625" spans="1:12" ht="24" x14ac:dyDescent="0.55000000000000004">
      <c r="A625" s="14">
        <v>44826.591463935183</v>
      </c>
      <c r="B625" s="10">
        <v>621</v>
      </c>
      <c r="C625" s="13" t="s">
        <v>780</v>
      </c>
      <c r="D625" s="13" t="s">
        <v>35</v>
      </c>
      <c r="E625" s="16" t="s">
        <v>781</v>
      </c>
      <c r="F625" s="13" t="s">
        <v>37</v>
      </c>
      <c r="G625" s="13" t="s">
        <v>755</v>
      </c>
      <c r="H625" s="13" t="s">
        <v>41</v>
      </c>
      <c r="I625" s="12">
        <f>VLOOKUP(H625,สรุปที่เข้าร่วม!B:D,3,0)</f>
        <v>8</v>
      </c>
      <c r="J625" s="13" t="s">
        <v>21</v>
      </c>
      <c r="K625" s="15">
        <f>VLOOKUP(G625,ชีต2!A:B,2,0)</f>
        <v>45</v>
      </c>
    </row>
    <row r="626" spans="1:12" ht="24" x14ac:dyDescent="0.55000000000000004">
      <c r="A626" s="14">
        <v>44827.398811284722</v>
      </c>
      <c r="B626" s="10">
        <v>622</v>
      </c>
      <c r="C626" s="13" t="s">
        <v>1131</v>
      </c>
      <c r="D626" s="15"/>
      <c r="E626" s="16" t="s">
        <v>1132</v>
      </c>
      <c r="F626" s="13" t="s">
        <v>37</v>
      </c>
      <c r="G626" s="13" t="s">
        <v>517</v>
      </c>
      <c r="H626" s="13" t="s">
        <v>41</v>
      </c>
      <c r="I626" s="12">
        <f>VLOOKUP(H626,สรุปที่เข้าร่วม!B:D,3,0)</f>
        <v>8</v>
      </c>
      <c r="J626" s="13" t="s">
        <v>21</v>
      </c>
      <c r="K626" s="15">
        <f>VLOOKUP(G626,ชีต2!A:B,2,0)</f>
        <v>46</v>
      </c>
    </row>
    <row r="627" spans="1:12" ht="24" x14ac:dyDescent="0.55000000000000004">
      <c r="A627" s="14">
        <v>44827.403077337964</v>
      </c>
      <c r="B627" s="10">
        <v>623</v>
      </c>
      <c r="C627" s="13" t="s">
        <v>1145</v>
      </c>
      <c r="D627" s="15"/>
      <c r="E627" s="13" t="s">
        <v>1146</v>
      </c>
      <c r="F627" s="13" t="s">
        <v>37</v>
      </c>
      <c r="G627" s="13" t="s">
        <v>517</v>
      </c>
      <c r="H627" s="13" t="s">
        <v>41</v>
      </c>
      <c r="I627" s="12">
        <f>VLOOKUP(H627,สรุปที่เข้าร่วม!B:D,3,0)</f>
        <v>8</v>
      </c>
      <c r="J627" s="13" t="s">
        <v>21</v>
      </c>
      <c r="K627" s="15">
        <f>VLOOKUP(G627,ชีต2!A:B,2,0)</f>
        <v>46</v>
      </c>
    </row>
    <row r="628" spans="1:12" ht="24" x14ac:dyDescent="0.55000000000000004">
      <c r="A628" s="14">
        <v>44827.409116712966</v>
      </c>
      <c r="B628" s="10">
        <v>624</v>
      </c>
      <c r="C628" s="13" t="s">
        <v>1147</v>
      </c>
      <c r="D628" s="15"/>
      <c r="E628" s="16" t="s">
        <v>1148</v>
      </c>
      <c r="F628" s="13" t="s">
        <v>37</v>
      </c>
      <c r="G628" s="13" t="s">
        <v>517</v>
      </c>
      <c r="H628" s="13" t="s">
        <v>41</v>
      </c>
      <c r="I628" s="12">
        <f>VLOOKUP(H628,สรุปที่เข้าร่วม!B:D,3,0)</f>
        <v>8</v>
      </c>
      <c r="J628" s="13" t="s">
        <v>16</v>
      </c>
      <c r="K628" s="15">
        <f>VLOOKUP(G628,ชีต2!A:B,2,0)</f>
        <v>46</v>
      </c>
      <c r="L628" s="110" t="str">
        <f>VLOOKUP(K628,school!E:F,2,0)</f>
        <v>วัดอินทาราม</v>
      </c>
    </row>
    <row r="629" spans="1:12" ht="24" x14ac:dyDescent="0.55000000000000004">
      <c r="A629" s="14">
        <v>44827.599564432865</v>
      </c>
      <c r="B629" s="10">
        <v>625</v>
      </c>
      <c r="C629" s="13" t="s">
        <v>1429</v>
      </c>
      <c r="D629" s="15"/>
      <c r="E629" s="16" t="s">
        <v>1430</v>
      </c>
      <c r="F629" s="13" t="s">
        <v>37</v>
      </c>
      <c r="G629" s="13" t="s">
        <v>517</v>
      </c>
      <c r="H629" s="13" t="s">
        <v>41</v>
      </c>
      <c r="I629" s="12">
        <f>VLOOKUP(H629,สรุปที่เข้าร่วม!B:D,3,0)</f>
        <v>8</v>
      </c>
      <c r="J629" s="13" t="s">
        <v>16</v>
      </c>
      <c r="K629" s="15">
        <f>VLOOKUP(G629,ชีต2!A:B,2,0)</f>
        <v>46</v>
      </c>
      <c r="L629" s="110" t="str">
        <f>VLOOKUP(K629,school!E:F,2,0)</f>
        <v>วัดอินทาราม</v>
      </c>
    </row>
    <row r="630" spans="1:12" ht="24" x14ac:dyDescent="0.55000000000000004">
      <c r="A630" s="14">
        <v>44827.605376481486</v>
      </c>
      <c r="B630" s="10">
        <v>626</v>
      </c>
      <c r="C630" s="13" t="s">
        <v>1433</v>
      </c>
      <c r="D630" s="15"/>
      <c r="E630" s="16" t="s">
        <v>1434</v>
      </c>
      <c r="F630" s="13" t="s">
        <v>37</v>
      </c>
      <c r="G630" s="13" t="s">
        <v>517</v>
      </c>
      <c r="H630" s="13" t="s">
        <v>41</v>
      </c>
      <c r="I630" s="12">
        <f>VLOOKUP(H630,สรุปที่เข้าร่วม!B:D,3,0)</f>
        <v>8</v>
      </c>
      <c r="J630" s="13" t="s">
        <v>21</v>
      </c>
      <c r="K630" s="15">
        <f>VLOOKUP(G630,ชีต2!A:B,2,0)</f>
        <v>46</v>
      </c>
    </row>
    <row r="631" spans="1:12" ht="24" x14ac:dyDescent="0.55000000000000004">
      <c r="A631" s="14">
        <v>44825.41492166667</v>
      </c>
      <c r="B631" s="10">
        <v>627</v>
      </c>
      <c r="C631" s="13" t="s">
        <v>345</v>
      </c>
      <c r="D631" s="13" t="s">
        <v>35</v>
      </c>
      <c r="E631" s="16" t="s">
        <v>346</v>
      </c>
      <c r="F631" s="13" t="s">
        <v>37</v>
      </c>
      <c r="G631" s="13" t="s">
        <v>148</v>
      </c>
      <c r="H631" s="13" t="s">
        <v>41</v>
      </c>
      <c r="I631" s="12">
        <f>VLOOKUP(H631,สรุปที่เข้าร่วม!B:D,3,0)</f>
        <v>8</v>
      </c>
      <c r="J631" s="13" t="s">
        <v>21</v>
      </c>
      <c r="K631" s="15">
        <f>VLOOKUP(G631,ชีต2!A:B,2,0)</f>
        <v>47</v>
      </c>
    </row>
    <row r="632" spans="1:12" ht="24" x14ac:dyDescent="0.55000000000000004">
      <c r="A632" s="14">
        <v>44827.363606226849</v>
      </c>
      <c r="B632" s="10">
        <v>628</v>
      </c>
      <c r="C632" s="13" t="s">
        <v>146</v>
      </c>
      <c r="D632" s="15"/>
      <c r="E632" s="16" t="s">
        <v>147</v>
      </c>
      <c r="F632" s="13" t="s">
        <v>37</v>
      </c>
      <c r="G632" s="13" t="s">
        <v>148</v>
      </c>
      <c r="H632" s="13" t="s">
        <v>41</v>
      </c>
      <c r="I632" s="12">
        <f>VLOOKUP(H632,สรุปที่เข้าร่วม!B:D,3,0)</f>
        <v>8</v>
      </c>
      <c r="J632" s="13" t="s">
        <v>21</v>
      </c>
      <c r="K632" s="15">
        <f>VLOOKUP(G632,ชีต2!A:B,2,0)</f>
        <v>47</v>
      </c>
    </row>
    <row r="633" spans="1:12" ht="24" x14ac:dyDescent="0.55000000000000004">
      <c r="A633" s="14">
        <v>44827.375960254634</v>
      </c>
      <c r="B633" s="10">
        <v>629</v>
      </c>
      <c r="C633" s="13" t="s">
        <v>329</v>
      </c>
      <c r="D633" s="15"/>
      <c r="E633" s="16" t="s">
        <v>330</v>
      </c>
      <c r="F633" s="13" t="s">
        <v>37</v>
      </c>
      <c r="G633" s="13" t="s">
        <v>148</v>
      </c>
      <c r="H633" s="13" t="s">
        <v>41</v>
      </c>
      <c r="I633" s="12">
        <f>VLOOKUP(H633,สรุปที่เข้าร่วม!B:D,3,0)</f>
        <v>8</v>
      </c>
      <c r="J633" s="13" t="s">
        <v>21</v>
      </c>
      <c r="K633" s="15">
        <f>VLOOKUP(G633,ชีต2!A:B,2,0)</f>
        <v>47</v>
      </c>
    </row>
    <row r="634" spans="1:12" ht="24" x14ac:dyDescent="0.55000000000000004">
      <c r="A634" s="14">
        <v>44827.72947525463</v>
      </c>
      <c r="B634" s="10">
        <v>630</v>
      </c>
      <c r="C634" s="13" t="s">
        <v>1493</v>
      </c>
      <c r="D634" s="15"/>
      <c r="E634" s="13" t="s">
        <v>1494</v>
      </c>
      <c r="F634" s="13" t="s">
        <v>24</v>
      </c>
      <c r="G634" s="13" t="s">
        <v>148</v>
      </c>
      <c r="H634" s="13" t="s">
        <v>41</v>
      </c>
      <c r="I634" s="12">
        <f>VLOOKUP(H634,สรุปที่เข้าร่วม!B:D,3,0)</f>
        <v>8</v>
      </c>
      <c r="J634" s="13" t="s">
        <v>21</v>
      </c>
      <c r="K634" s="15">
        <f>VLOOKUP(G634,ชีต2!A:B,2,0)</f>
        <v>47</v>
      </c>
    </row>
    <row r="635" spans="1:12" ht="24" x14ac:dyDescent="0.55000000000000004">
      <c r="A635" s="14">
        <v>44827.498889791663</v>
      </c>
      <c r="B635" s="10">
        <v>631</v>
      </c>
      <c r="C635" s="13" t="s">
        <v>1211</v>
      </c>
      <c r="D635" s="15"/>
      <c r="E635" s="16" t="s">
        <v>1212</v>
      </c>
      <c r="F635" s="13" t="s">
        <v>37</v>
      </c>
      <c r="G635" s="13" t="s">
        <v>718</v>
      </c>
      <c r="H635" s="13" t="s">
        <v>41</v>
      </c>
      <c r="I635" s="12">
        <f>VLOOKUP(H635,สรุปที่เข้าร่วม!B:D,3,0)</f>
        <v>8</v>
      </c>
      <c r="J635" s="13" t="s">
        <v>21</v>
      </c>
      <c r="K635" s="15">
        <f>VLOOKUP(G635,ชีต2!A:B,2,0)</f>
        <v>48</v>
      </c>
    </row>
    <row r="636" spans="1:12" ht="24" x14ac:dyDescent="0.55000000000000004">
      <c r="A636" s="14">
        <v>44826.719558599536</v>
      </c>
      <c r="B636" s="10">
        <v>632</v>
      </c>
      <c r="C636" s="13" t="s">
        <v>899</v>
      </c>
      <c r="D636" s="15"/>
      <c r="E636" s="13" t="s">
        <v>900</v>
      </c>
      <c r="F636" s="13" t="s">
        <v>37</v>
      </c>
      <c r="G636" s="13" t="s">
        <v>19</v>
      </c>
      <c r="H636" s="13" t="s">
        <v>41</v>
      </c>
      <c r="I636" s="12">
        <f>VLOOKUP(H636,สรุปที่เข้าร่วม!B:D,3,0)</f>
        <v>8</v>
      </c>
      <c r="J636" s="13" t="s">
        <v>21</v>
      </c>
      <c r="K636" s="15">
        <f>VLOOKUP(G636,ชีต2!A:B,2,0)</f>
        <v>50</v>
      </c>
    </row>
    <row r="637" spans="1:12" ht="24" x14ac:dyDescent="0.55000000000000004">
      <c r="A637" s="14">
        <v>44826.810574675925</v>
      </c>
      <c r="B637" s="10">
        <v>633</v>
      </c>
      <c r="C637" s="13" t="s">
        <v>1010</v>
      </c>
      <c r="D637" s="15"/>
      <c r="E637" s="16" t="s">
        <v>1011</v>
      </c>
      <c r="F637" s="13" t="s">
        <v>37</v>
      </c>
      <c r="G637" s="13" t="s">
        <v>19</v>
      </c>
      <c r="H637" s="13" t="s">
        <v>41</v>
      </c>
      <c r="I637" s="12">
        <f>VLOOKUP(H637,สรุปที่เข้าร่วม!B:D,3,0)</f>
        <v>8</v>
      </c>
      <c r="J637" s="13" t="s">
        <v>21</v>
      </c>
      <c r="K637" s="15">
        <f>VLOOKUP(G637,ชีต2!A:B,2,0)</f>
        <v>50</v>
      </c>
    </row>
    <row r="638" spans="1:12" ht="24" x14ac:dyDescent="0.55000000000000004">
      <c r="A638" s="14">
        <v>44827.30233471065</v>
      </c>
      <c r="B638" s="10">
        <v>634</v>
      </c>
      <c r="C638" s="13" t="s">
        <v>1063</v>
      </c>
      <c r="D638" s="15"/>
      <c r="E638" s="16" t="s">
        <v>1064</v>
      </c>
      <c r="F638" s="13" t="s">
        <v>37</v>
      </c>
      <c r="G638" s="13" t="s">
        <v>19</v>
      </c>
      <c r="H638" s="13" t="s">
        <v>41</v>
      </c>
      <c r="I638" s="12">
        <f>VLOOKUP(H638,สรุปที่เข้าร่วม!B:D,3,0)</f>
        <v>8</v>
      </c>
      <c r="J638" s="13" t="s">
        <v>16</v>
      </c>
      <c r="K638" s="15">
        <f>VLOOKUP(G638,ชีต2!A:B,2,0)</f>
        <v>50</v>
      </c>
      <c r="L638" s="110" t="str">
        <f>VLOOKUP(K638,school!E:F,2,0)</f>
        <v>วัดพุทธบูชา</v>
      </c>
    </row>
    <row r="639" spans="1:12" ht="24" x14ac:dyDescent="0.55000000000000004">
      <c r="A639" s="14">
        <v>44823.87133731482</v>
      </c>
      <c r="B639" s="10">
        <v>635</v>
      </c>
      <c r="C639" s="13" t="s">
        <v>54</v>
      </c>
      <c r="D639" s="15"/>
      <c r="E639" s="16" t="s">
        <v>55</v>
      </c>
      <c r="F639" s="13" t="s">
        <v>37</v>
      </c>
      <c r="G639" s="13" t="s">
        <v>44</v>
      </c>
      <c r="H639" s="13" t="s">
        <v>41</v>
      </c>
      <c r="I639" s="12">
        <f>VLOOKUP(H639,สรุปที่เข้าร่วม!B:D,3,0)</f>
        <v>8</v>
      </c>
      <c r="J639" s="13" t="s">
        <v>21</v>
      </c>
      <c r="K639" s="15">
        <f>VLOOKUP(G639,ชีต2!A:B,2,0)</f>
        <v>51</v>
      </c>
    </row>
    <row r="640" spans="1:12" ht="24" x14ac:dyDescent="0.55000000000000004">
      <c r="A640" s="14">
        <v>44824.39587980324</v>
      </c>
      <c r="B640" s="10">
        <v>636</v>
      </c>
      <c r="C640" s="13" t="s">
        <v>88</v>
      </c>
      <c r="D640" s="15"/>
      <c r="E640" s="13" t="s">
        <v>89</v>
      </c>
      <c r="F640" s="13" t="s">
        <v>37</v>
      </c>
      <c r="G640" s="13" t="s">
        <v>44</v>
      </c>
      <c r="H640" s="13" t="s">
        <v>41</v>
      </c>
      <c r="I640" s="12">
        <f>VLOOKUP(H640,สรุปที่เข้าร่วม!B:D,3,0)</f>
        <v>8</v>
      </c>
      <c r="J640" s="13" t="s">
        <v>21</v>
      </c>
      <c r="K640" s="15">
        <f>VLOOKUP(G640,ชีต2!A:B,2,0)</f>
        <v>51</v>
      </c>
    </row>
    <row r="641" spans="1:12" ht="24" x14ac:dyDescent="0.55000000000000004">
      <c r="A641" s="14">
        <v>44824.412851678237</v>
      </c>
      <c r="B641" s="10">
        <v>637</v>
      </c>
      <c r="C641" s="13" t="s">
        <v>106</v>
      </c>
      <c r="D641" s="15"/>
      <c r="E641" s="16" t="s">
        <v>107</v>
      </c>
      <c r="F641" s="13" t="s">
        <v>37</v>
      </c>
      <c r="G641" s="13" t="s">
        <v>44</v>
      </c>
      <c r="H641" s="13" t="s">
        <v>41</v>
      </c>
      <c r="I641" s="12">
        <f>VLOOKUP(H641,สรุปที่เข้าร่วม!B:D,3,0)</f>
        <v>8</v>
      </c>
      <c r="J641" s="13" t="s">
        <v>21</v>
      </c>
      <c r="K641" s="15">
        <f>VLOOKUP(G641,ชีต2!A:B,2,0)</f>
        <v>51</v>
      </c>
    </row>
    <row r="642" spans="1:12" ht="24" x14ac:dyDescent="0.55000000000000004">
      <c r="A642" s="14">
        <v>44824.470611516204</v>
      </c>
      <c r="B642" s="10">
        <v>638</v>
      </c>
      <c r="C642" s="13" t="s">
        <v>137</v>
      </c>
      <c r="D642" s="13" t="s">
        <v>35</v>
      </c>
      <c r="E642" s="16" t="s">
        <v>138</v>
      </c>
      <c r="F642" s="13" t="s">
        <v>37</v>
      </c>
      <c r="G642" s="13" t="s">
        <v>44</v>
      </c>
      <c r="H642" s="13" t="s">
        <v>41</v>
      </c>
      <c r="I642" s="12">
        <f>VLOOKUP(H642,สรุปที่เข้าร่วม!B:D,3,0)</f>
        <v>8</v>
      </c>
      <c r="J642" s="13" t="s">
        <v>21</v>
      </c>
      <c r="K642" s="15">
        <f>VLOOKUP(G642,ชีต2!A:B,2,0)</f>
        <v>51</v>
      </c>
    </row>
    <row r="643" spans="1:12" ht="24" x14ac:dyDescent="0.55000000000000004">
      <c r="A643" s="14">
        <v>44825.439811597222</v>
      </c>
      <c r="B643" s="10">
        <v>639</v>
      </c>
      <c r="C643" s="13" t="s">
        <v>363</v>
      </c>
      <c r="D643" s="13" t="s">
        <v>364</v>
      </c>
      <c r="E643" s="16" t="s">
        <v>365</v>
      </c>
      <c r="F643" s="13" t="s">
        <v>13</v>
      </c>
      <c r="G643" s="13" t="s">
        <v>44</v>
      </c>
      <c r="H643" s="13" t="s">
        <v>41</v>
      </c>
      <c r="I643" s="12">
        <f>VLOOKUP(H643,สรุปที่เข้าร่วม!B:D,3,0)</f>
        <v>8</v>
      </c>
      <c r="J643" s="13" t="s">
        <v>16</v>
      </c>
      <c r="K643" s="15">
        <f>VLOOKUP(G643,ชีต2!A:B,2,0)</f>
        <v>51</v>
      </c>
      <c r="L643" s="110" t="str">
        <f>VLOOKUP(K643,school!E:F,2,0)</f>
        <v>อิสลามวิทยาลัยแห่งประเทศไทย</v>
      </c>
    </row>
    <row r="644" spans="1:12" ht="24" x14ac:dyDescent="0.55000000000000004">
      <c r="A644" s="14">
        <v>44826.816782581023</v>
      </c>
      <c r="B644" s="10">
        <v>640</v>
      </c>
      <c r="C644" s="13" t="s">
        <v>1018</v>
      </c>
      <c r="D644" s="15"/>
      <c r="E644" s="16" t="s">
        <v>1019</v>
      </c>
      <c r="F644" s="13" t="s">
        <v>37</v>
      </c>
      <c r="G644" s="13" t="s">
        <v>44</v>
      </c>
      <c r="H644" s="13" t="s">
        <v>41</v>
      </c>
      <c r="I644" s="12">
        <f>VLOOKUP(H644,สรุปที่เข้าร่วม!B:D,3,0)</f>
        <v>8</v>
      </c>
      <c r="J644" s="13" t="s">
        <v>21</v>
      </c>
      <c r="K644" s="15">
        <f>VLOOKUP(G644,ชีต2!A:B,2,0)</f>
        <v>51</v>
      </c>
    </row>
    <row r="645" spans="1:12" ht="24" x14ac:dyDescent="0.55000000000000004">
      <c r="A645" s="14">
        <v>44825.373067129629</v>
      </c>
      <c r="B645" s="10">
        <v>641</v>
      </c>
      <c r="C645" s="13" t="s">
        <v>331</v>
      </c>
      <c r="D645" s="15"/>
      <c r="E645" s="16" t="s">
        <v>332</v>
      </c>
      <c r="F645" s="13" t="s">
        <v>24</v>
      </c>
      <c r="G645" s="13" t="s">
        <v>32</v>
      </c>
      <c r="H645" s="13" t="s">
        <v>41</v>
      </c>
      <c r="I645" s="12">
        <f>VLOOKUP(H645,สรุปที่เข้าร่วม!B:D,3,0)</f>
        <v>8</v>
      </c>
      <c r="J645" s="13" t="s">
        <v>21</v>
      </c>
      <c r="K645" s="15">
        <f>VLOOKUP(G645,ชีต2!A:B,2,0)</f>
        <v>52</v>
      </c>
    </row>
    <row r="646" spans="1:12" ht="24" x14ac:dyDescent="0.55000000000000004">
      <c r="A646" s="14">
        <v>44825.661591608798</v>
      </c>
      <c r="B646" s="10">
        <v>642</v>
      </c>
      <c r="C646" s="13" t="s">
        <v>484</v>
      </c>
      <c r="D646" s="15"/>
      <c r="E646" s="16" t="s">
        <v>485</v>
      </c>
      <c r="F646" s="13" t="s">
        <v>37</v>
      </c>
      <c r="G646" s="13" t="s">
        <v>32</v>
      </c>
      <c r="H646" s="13" t="s">
        <v>41</v>
      </c>
      <c r="I646" s="12">
        <f>VLOOKUP(H646,สรุปที่เข้าร่วม!B:D,3,0)</f>
        <v>8</v>
      </c>
      <c r="J646" s="13" t="s">
        <v>21</v>
      </c>
      <c r="K646" s="15">
        <f>VLOOKUP(G646,ชีต2!A:B,2,0)</f>
        <v>52</v>
      </c>
    </row>
    <row r="647" spans="1:12" ht="24" x14ac:dyDescent="0.55000000000000004">
      <c r="A647" s="14">
        <v>44825.664061608797</v>
      </c>
      <c r="B647" s="10">
        <v>643</v>
      </c>
      <c r="C647" s="13" t="s">
        <v>486</v>
      </c>
      <c r="D647" s="13" t="s">
        <v>487</v>
      </c>
      <c r="E647" s="16" t="s">
        <v>488</v>
      </c>
      <c r="F647" s="13" t="s">
        <v>37</v>
      </c>
      <c r="G647" s="13" t="s">
        <v>32</v>
      </c>
      <c r="H647" s="13" t="s">
        <v>41</v>
      </c>
      <c r="I647" s="12">
        <f>VLOOKUP(H647,สรุปที่เข้าร่วม!B:D,3,0)</f>
        <v>8</v>
      </c>
      <c r="J647" s="13" t="s">
        <v>21</v>
      </c>
      <c r="K647" s="15">
        <f>VLOOKUP(G647,ชีต2!A:B,2,0)</f>
        <v>52</v>
      </c>
    </row>
    <row r="648" spans="1:12" ht="24" x14ac:dyDescent="0.55000000000000004">
      <c r="A648" s="14">
        <v>44825.665775902773</v>
      </c>
      <c r="B648" s="10">
        <v>644</v>
      </c>
      <c r="C648" s="13" t="s">
        <v>489</v>
      </c>
      <c r="D648" s="15"/>
      <c r="E648" s="16" t="s">
        <v>490</v>
      </c>
      <c r="F648" s="13" t="s">
        <v>37</v>
      </c>
      <c r="G648" s="13" t="s">
        <v>32</v>
      </c>
      <c r="H648" s="13" t="s">
        <v>41</v>
      </c>
      <c r="I648" s="12">
        <f>VLOOKUP(H648,สรุปที่เข้าร่วม!B:D,3,0)</f>
        <v>8</v>
      </c>
      <c r="J648" s="13" t="s">
        <v>21</v>
      </c>
      <c r="K648" s="15">
        <f>VLOOKUP(G648,ชีต2!A:B,2,0)</f>
        <v>52</v>
      </c>
    </row>
    <row r="649" spans="1:12" ht="24" x14ac:dyDescent="0.55000000000000004">
      <c r="A649" s="14">
        <v>44825.668436400461</v>
      </c>
      <c r="B649" s="10">
        <v>645</v>
      </c>
      <c r="C649" s="13" t="s">
        <v>493</v>
      </c>
      <c r="D649" s="13" t="s">
        <v>35</v>
      </c>
      <c r="E649" s="13" t="s">
        <v>494</v>
      </c>
      <c r="F649" s="13" t="s">
        <v>37</v>
      </c>
      <c r="G649" s="13" t="s">
        <v>32</v>
      </c>
      <c r="H649" s="13" t="s">
        <v>41</v>
      </c>
      <c r="I649" s="12">
        <f>VLOOKUP(H649,สรุปที่เข้าร่วม!B:D,3,0)</f>
        <v>8</v>
      </c>
      <c r="J649" s="13" t="s">
        <v>21</v>
      </c>
      <c r="K649" s="15">
        <f>VLOOKUP(G649,ชีต2!A:B,2,0)</f>
        <v>52</v>
      </c>
    </row>
    <row r="650" spans="1:12" ht="24" x14ac:dyDescent="0.55000000000000004">
      <c r="A650" s="14">
        <v>44825.671311967591</v>
      </c>
      <c r="B650" s="10">
        <v>646</v>
      </c>
      <c r="C650" s="13" t="s">
        <v>495</v>
      </c>
      <c r="D650" s="15"/>
      <c r="E650" s="16" t="s">
        <v>496</v>
      </c>
      <c r="F650" s="13" t="s">
        <v>37</v>
      </c>
      <c r="G650" s="13" t="s">
        <v>32</v>
      </c>
      <c r="H650" s="13" t="s">
        <v>41</v>
      </c>
      <c r="I650" s="12">
        <f>VLOOKUP(H650,สรุปที่เข้าร่วม!B:D,3,0)</f>
        <v>8</v>
      </c>
      <c r="J650" s="13" t="s">
        <v>21</v>
      </c>
      <c r="K650" s="15">
        <f>VLOOKUP(G650,ชีต2!A:B,2,0)</f>
        <v>52</v>
      </c>
    </row>
    <row r="651" spans="1:12" ht="24" x14ac:dyDescent="0.55000000000000004">
      <c r="A651" s="14">
        <v>44825.678759143513</v>
      </c>
      <c r="B651" s="10">
        <v>647</v>
      </c>
      <c r="C651" s="13" t="s">
        <v>509</v>
      </c>
      <c r="D651" s="15"/>
      <c r="E651" s="16" t="s">
        <v>510</v>
      </c>
      <c r="F651" s="13" t="s">
        <v>37</v>
      </c>
      <c r="G651" s="13" t="s">
        <v>32</v>
      </c>
      <c r="H651" s="13" t="s">
        <v>41</v>
      </c>
      <c r="I651" s="12">
        <f>VLOOKUP(H651,สรุปที่เข้าร่วม!B:D,3,0)</f>
        <v>8</v>
      </c>
      <c r="J651" s="13" t="s">
        <v>21</v>
      </c>
      <c r="K651" s="15">
        <f>VLOOKUP(G651,ชีต2!A:B,2,0)</f>
        <v>52</v>
      </c>
    </row>
    <row r="652" spans="1:12" ht="24" x14ac:dyDescent="0.55000000000000004">
      <c r="A652" s="14">
        <v>44826.0680808912</v>
      </c>
      <c r="B652" s="10">
        <v>648</v>
      </c>
      <c r="C652" s="13" t="s">
        <v>597</v>
      </c>
      <c r="D652" s="13" t="s">
        <v>598</v>
      </c>
      <c r="E652" s="16" t="s">
        <v>599</v>
      </c>
      <c r="F652" s="13" t="s">
        <v>37</v>
      </c>
      <c r="G652" s="13" t="s">
        <v>32</v>
      </c>
      <c r="H652" s="13" t="s">
        <v>41</v>
      </c>
      <c r="I652" s="12">
        <f>VLOOKUP(H652,สรุปที่เข้าร่วม!B:D,3,0)</f>
        <v>8</v>
      </c>
      <c r="J652" s="13" t="s">
        <v>21</v>
      </c>
      <c r="K652" s="15">
        <f>VLOOKUP(G652,ชีต2!A:B,2,0)</f>
        <v>52</v>
      </c>
    </row>
    <row r="653" spans="1:12" ht="24" x14ac:dyDescent="0.55000000000000004">
      <c r="A653" s="14">
        <v>44826.744676527778</v>
      </c>
      <c r="B653" s="10">
        <v>649</v>
      </c>
      <c r="C653" s="13" t="s">
        <v>924</v>
      </c>
      <c r="D653" s="15"/>
      <c r="E653" s="16" t="s">
        <v>925</v>
      </c>
      <c r="F653" s="13" t="s">
        <v>37</v>
      </c>
      <c r="G653" s="13" t="s">
        <v>32</v>
      </c>
      <c r="H653" s="13" t="s">
        <v>41</v>
      </c>
      <c r="I653" s="12">
        <f>VLOOKUP(H653,สรุปที่เข้าร่วม!B:D,3,0)</f>
        <v>8</v>
      </c>
      <c r="J653" s="13" t="s">
        <v>21</v>
      </c>
      <c r="K653" s="15">
        <f>VLOOKUP(G653,ชีต2!A:B,2,0)</f>
        <v>52</v>
      </c>
    </row>
    <row r="654" spans="1:12" ht="24" x14ac:dyDescent="0.55000000000000004">
      <c r="A654" s="14">
        <v>44827.199201481482</v>
      </c>
      <c r="B654" s="10">
        <v>650</v>
      </c>
      <c r="C654" s="13" t="s">
        <v>1059</v>
      </c>
      <c r="D654" s="15"/>
      <c r="E654" s="16" t="s">
        <v>1060</v>
      </c>
      <c r="F654" s="13" t="s">
        <v>37</v>
      </c>
      <c r="G654" s="13" t="s">
        <v>32</v>
      </c>
      <c r="H654" s="13" t="s">
        <v>41</v>
      </c>
      <c r="I654" s="12">
        <f>VLOOKUP(H654,สรุปที่เข้าร่วม!B:D,3,0)</f>
        <v>8</v>
      </c>
      <c r="J654" s="13" t="s">
        <v>21</v>
      </c>
      <c r="K654" s="15">
        <f>VLOOKUP(G654,ชีต2!A:B,2,0)</f>
        <v>52</v>
      </c>
    </row>
    <row r="655" spans="1:12" ht="24" x14ac:dyDescent="0.55000000000000004">
      <c r="A655" s="14">
        <v>44826.374359803245</v>
      </c>
      <c r="B655" s="10">
        <v>651</v>
      </c>
      <c r="C655" s="13" t="s">
        <v>650</v>
      </c>
      <c r="D655" s="15"/>
      <c r="E655" s="16" t="s">
        <v>651</v>
      </c>
      <c r="F655" s="13" t="s">
        <v>24</v>
      </c>
      <c r="G655" s="13" t="s">
        <v>478</v>
      </c>
      <c r="H655" s="13" t="s">
        <v>41</v>
      </c>
      <c r="I655" s="12">
        <f>VLOOKUP(H655,สรุปที่เข้าร่วม!B:D,3,0)</f>
        <v>8</v>
      </c>
      <c r="J655" s="13" t="s">
        <v>21</v>
      </c>
      <c r="K655" s="15">
        <f>VLOOKUP(G655,ชีต2!A:B,2,0)</f>
        <v>53</v>
      </c>
    </row>
    <row r="656" spans="1:12" ht="24" x14ac:dyDescent="0.55000000000000004">
      <c r="A656" s="14">
        <v>44826.396148935186</v>
      </c>
      <c r="B656" s="10">
        <v>652</v>
      </c>
      <c r="C656" s="13" t="s">
        <v>669</v>
      </c>
      <c r="D656" s="13" t="s">
        <v>35</v>
      </c>
      <c r="E656" s="16" t="s">
        <v>670</v>
      </c>
      <c r="F656" s="13" t="s">
        <v>37</v>
      </c>
      <c r="G656" s="13" t="s">
        <v>478</v>
      </c>
      <c r="H656" s="13" t="s">
        <v>41</v>
      </c>
      <c r="I656" s="12">
        <f>VLOOKUP(H656,สรุปที่เข้าร่วม!B:D,3,0)</f>
        <v>8</v>
      </c>
      <c r="J656" s="13" t="s">
        <v>21</v>
      </c>
      <c r="K656" s="15">
        <f>VLOOKUP(G656,ชีต2!A:B,2,0)</f>
        <v>53</v>
      </c>
    </row>
    <row r="657" spans="1:12" ht="24" x14ac:dyDescent="0.55000000000000004">
      <c r="A657" s="14">
        <v>44826.623403171296</v>
      </c>
      <c r="B657" s="10">
        <v>653</v>
      </c>
      <c r="C657" s="13" t="s">
        <v>824</v>
      </c>
      <c r="D657" s="15"/>
      <c r="E657" s="16" t="s">
        <v>825</v>
      </c>
      <c r="F657" s="13" t="s">
        <v>37</v>
      </c>
      <c r="G657" s="13" t="s">
        <v>478</v>
      </c>
      <c r="H657" s="13" t="s">
        <v>41</v>
      </c>
      <c r="I657" s="12">
        <f>VLOOKUP(H657,สรุปที่เข้าร่วม!B:D,3,0)</f>
        <v>8</v>
      </c>
      <c r="J657" s="13" t="s">
        <v>21</v>
      </c>
      <c r="K657" s="15">
        <f>VLOOKUP(G657,ชีต2!A:B,2,0)</f>
        <v>53</v>
      </c>
    </row>
    <row r="658" spans="1:12" ht="24" x14ac:dyDescent="0.55000000000000004">
      <c r="A658" s="14">
        <v>44826.746890138893</v>
      </c>
      <c r="B658" s="10">
        <v>654</v>
      </c>
      <c r="C658" s="13" t="s">
        <v>930</v>
      </c>
      <c r="D658" s="15"/>
      <c r="E658" s="16" t="s">
        <v>931</v>
      </c>
      <c r="F658" s="13" t="s">
        <v>37</v>
      </c>
      <c r="G658" s="13" t="s">
        <v>638</v>
      </c>
      <c r="H658" s="13" t="s">
        <v>41</v>
      </c>
      <c r="I658" s="12">
        <f>VLOOKUP(H658,สรุปที่เข้าร่วม!B:D,3,0)</f>
        <v>8</v>
      </c>
      <c r="J658" s="13" t="s">
        <v>21</v>
      </c>
      <c r="K658" s="15">
        <f>VLOOKUP(G658,ชีต2!A:B,2,0)</f>
        <v>55</v>
      </c>
    </row>
    <row r="659" spans="1:12" ht="24" x14ac:dyDescent="0.55000000000000004">
      <c r="A659" s="14">
        <v>44826.749001331016</v>
      </c>
      <c r="B659" s="10">
        <v>655</v>
      </c>
      <c r="C659" s="13" t="s">
        <v>938</v>
      </c>
      <c r="D659" s="15"/>
      <c r="E659" s="16" t="s">
        <v>939</v>
      </c>
      <c r="F659" s="13" t="s">
        <v>37</v>
      </c>
      <c r="G659" s="13" t="s">
        <v>638</v>
      </c>
      <c r="H659" s="13" t="s">
        <v>41</v>
      </c>
      <c r="I659" s="12">
        <f>VLOOKUP(H659,สรุปที่เข้าร่วม!B:D,3,0)</f>
        <v>8</v>
      </c>
      <c r="J659" s="13" t="s">
        <v>21</v>
      </c>
      <c r="K659" s="15">
        <f>VLOOKUP(G659,ชีต2!A:B,2,0)</f>
        <v>55</v>
      </c>
    </row>
    <row r="660" spans="1:12" ht="24" x14ac:dyDescent="0.55000000000000004">
      <c r="A660" s="14">
        <v>44826.750932858791</v>
      </c>
      <c r="B660" s="10">
        <v>656</v>
      </c>
      <c r="C660" s="13" t="s">
        <v>944</v>
      </c>
      <c r="D660" s="15"/>
      <c r="E660" s="16" t="s">
        <v>945</v>
      </c>
      <c r="F660" s="13" t="s">
        <v>37</v>
      </c>
      <c r="G660" s="13" t="s">
        <v>638</v>
      </c>
      <c r="H660" s="13" t="s">
        <v>41</v>
      </c>
      <c r="I660" s="12">
        <f>VLOOKUP(H660,สรุปที่เข้าร่วม!B:D,3,0)</f>
        <v>8</v>
      </c>
      <c r="J660" s="13" t="s">
        <v>21</v>
      </c>
      <c r="K660" s="15">
        <f>VLOOKUP(G660,ชีต2!A:B,2,0)</f>
        <v>55</v>
      </c>
    </row>
    <row r="661" spans="1:12" ht="24" x14ac:dyDescent="0.55000000000000004">
      <c r="A661" s="14">
        <v>44826.751426493051</v>
      </c>
      <c r="B661" s="10">
        <v>657</v>
      </c>
      <c r="C661" s="13" t="s">
        <v>946</v>
      </c>
      <c r="D661" s="15"/>
      <c r="E661" s="16" t="s">
        <v>947</v>
      </c>
      <c r="F661" s="13" t="s">
        <v>37</v>
      </c>
      <c r="G661" s="13" t="s">
        <v>638</v>
      </c>
      <c r="H661" s="13" t="s">
        <v>41</v>
      </c>
      <c r="I661" s="12">
        <f>VLOOKUP(H661,สรุปที่เข้าร่วม!B:D,3,0)</f>
        <v>8</v>
      </c>
      <c r="J661" s="13" t="s">
        <v>16</v>
      </c>
      <c r="K661" s="15">
        <f>VLOOKUP(G661,ชีต2!A:B,2,0)</f>
        <v>55</v>
      </c>
      <c r="L661" s="110" t="str">
        <f>VLOOKUP(K661,school!E:F,2,0)</f>
        <v>มัธยมวัดสิงห์</v>
      </c>
    </row>
    <row r="662" spans="1:12" ht="24" x14ac:dyDescent="0.55000000000000004">
      <c r="A662" s="14">
        <v>44826.753370879625</v>
      </c>
      <c r="B662" s="10">
        <v>658</v>
      </c>
      <c r="C662" s="13" t="s">
        <v>954</v>
      </c>
      <c r="D662" s="15"/>
      <c r="E662" s="16" t="s">
        <v>955</v>
      </c>
      <c r="F662" s="13" t="s">
        <v>37</v>
      </c>
      <c r="G662" s="13" t="s">
        <v>638</v>
      </c>
      <c r="H662" s="13" t="s">
        <v>41</v>
      </c>
      <c r="I662" s="12">
        <f>VLOOKUP(H662,สรุปที่เข้าร่วม!B:D,3,0)</f>
        <v>8</v>
      </c>
      <c r="J662" s="13" t="s">
        <v>21</v>
      </c>
      <c r="K662" s="15">
        <f>VLOOKUP(G662,ชีต2!A:B,2,0)</f>
        <v>55</v>
      </c>
    </row>
    <row r="663" spans="1:12" ht="24" x14ac:dyDescent="0.55000000000000004">
      <c r="A663" s="14">
        <v>44826.756894421298</v>
      </c>
      <c r="B663" s="10">
        <v>659</v>
      </c>
      <c r="C663" s="13" t="s">
        <v>968</v>
      </c>
      <c r="D663" s="13" t="s">
        <v>969</v>
      </c>
      <c r="E663" s="16" t="s">
        <v>970</v>
      </c>
      <c r="F663" s="13" t="s">
        <v>37</v>
      </c>
      <c r="G663" s="13" t="s">
        <v>638</v>
      </c>
      <c r="H663" s="13" t="s">
        <v>41</v>
      </c>
      <c r="I663" s="12">
        <f>VLOOKUP(H663,สรุปที่เข้าร่วม!B:D,3,0)</f>
        <v>8</v>
      </c>
      <c r="J663" s="13" t="s">
        <v>21</v>
      </c>
      <c r="K663" s="15">
        <f>VLOOKUP(G663,ชีต2!A:B,2,0)</f>
        <v>55</v>
      </c>
    </row>
    <row r="664" spans="1:12" ht="24" x14ac:dyDescent="0.55000000000000004">
      <c r="A664" s="14">
        <v>44824.724023113427</v>
      </c>
      <c r="B664" s="10">
        <v>660</v>
      </c>
      <c r="C664" s="13" t="s">
        <v>267</v>
      </c>
      <c r="D664" s="13" t="s">
        <v>35</v>
      </c>
      <c r="E664" s="13" t="s">
        <v>268</v>
      </c>
      <c r="F664" s="13" t="s">
        <v>37</v>
      </c>
      <c r="G664" s="13" t="s">
        <v>25</v>
      </c>
      <c r="H664" s="13" t="s">
        <v>41</v>
      </c>
      <c r="I664" s="12">
        <f>VLOOKUP(H664,สรุปที่เข้าร่วม!B:D,3,0)</f>
        <v>8</v>
      </c>
      <c r="J664" s="13" t="s">
        <v>16</v>
      </c>
      <c r="K664" s="15">
        <f>VLOOKUP(G664,ชีต2!A:B,2,0)</f>
        <v>56</v>
      </c>
      <c r="L664" s="110" t="str">
        <f>VLOOKUP(K664,school!E:F,2,0)</f>
        <v>ศึกษานารีวิทยา</v>
      </c>
    </row>
    <row r="665" spans="1:12" ht="24" x14ac:dyDescent="0.55000000000000004">
      <c r="A665" s="14">
        <v>44825.333975567133</v>
      </c>
      <c r="B665" s="10">
        <v>661</v>
      </c>
      <c r="C665" s="13" t="s">
        <v>319</v>
      </c>
      <c r="D665" s="13" t="s">
        <v>35</v>
      </c>
      <c r="E665" s="16" t="s">
        <v>320</v>
      </c>
      <c r="F665" s="13" t="s">
        <v>37</v>
      </c>
      <c r="G665" s="13" t="s">
        <v>25</v>
      </c>
      <c r="H665" s="13" t="s">
        <v>41</v>
      </c>
      <c r="I665" s="12">
        <f>VLOOKUP(H665,สรุปที่เข้าร่วม!B:D,3,0)</f>
        <v>8</v>
      </c>
      <c r="J665" s="13" t="s">
        <v>16</v>
      </c>
      <c r="K665" s="15">
        <f>VLOOKUP(G665,ชีต2!A:B,2,0)</f>
        <v>56</v>
      </c>
      <c r="L665" s="110" t="str">
        <f>VLOOKUP(K665,school!E:F,2,0)</f>
        <v>ศึกษานารีวิทยา</v>
      </c>
    </row>
    <row r="666" spans="1:12" ht="24" x14ac:dyDescent="0.55000000000000004">
      <c r="A666" s="14">
        <v>44825.497627233795</v>
      </c>
      <c r="B666" s="10">
        <v>662</v>
      </c>
      <c r="C666" s="13" t="s">
        <v>408</v>
      </c>
      <c r="D666" s="15"/>
      <c r="E666" s="13" t="s">
        <v>409</v>
      </c>
      <c r="F666" s="13" t="s">
        <v>37</v>
      </c>
      <c r="G666" s="13" t="s">
        <v>25</v>
      </c>
      <c r="H666" s="13" t="s">
        <v>41</v>
      </c>
      <c r="I666" s="12">
        <f>VLOOKUP(H666,สรุปที่เข้าร่วม!B:D,3,0)</f>
        <v>8</v>
      </c>
      <c r="J666" s="13" t="s">
        <v>16</v>
      </c>
      <c r="K666" s="15">
        <f>VLOOKUP(G666,ชีต2!A:B,2,0)</f>
        <v>56</v>
      </c>
      <c r="L666" s="110" t="str">
        <f>VLOOKUP(K666,school!E:F,2,0)</f>
        <v>ศึกษานารีวิทยา</v>
      </c>
    </row>
    <row r="667" spans="1:12" ht="24" x14ac:dyDescent="0.55000000000000004">
      <c r="A667" s="14">
        <v>44825.602984467594</v>
      </c>
      <c r="B667" s="10">
        <v>663</v>
      </c>
      <c r="C667" s="13" t="s">
        <v>461</v>
      </c>
      <c r="D667" s="13" t="s">
        <v>35</v>
      </c>
      <c r="E667" s="16" t="s">
        <v>462</v>
      </c>
      <c r="F667" s="13" t="s">
        <v>37</v>
      </c>
      <c r="G667" s="13" t="s">
        <v>438</v>
      </c>
      <c r="H667" s="13" t="s">
        <v>41</v>
      </c>
      <c r="I667" s="12">
        <f>VLOOKUP(H667,สรุปที่เข้าร่วม!B:D,3,0)</f>
        <v>8</v>
      </c>
      <c r="J667" s="13" t="s">
        <v>21</v>
      </c>
      <c r="K667" s="15">
        <f>VLOOKUP(G667,ชีต2!A:B,2,0)</f>
        <v>58</v>
      </c>
    </row>
    <row r="668" spans="1:12" ht="24" x14ac:dyDescent="0.55000000000000004">
      <c r="A668" s="14">
        <v>44825.862635173609</v>
      </c>
      <c r="B668" s="10">
        <v>664</v>
      </c>
      <c r="C668" s="13" t="s">
        <v>562</v>
      </c>
      <c r="D668" s="15"/>
      <c r="E668" s="13" t="s">
        <v>563</v>
      </c>
      <c r="F668" s="13" t="s">
        <v>37</v>
      </c>
      <c r="G668" s="13" t="s">
        <v>438</v>
      </c>
      <c r="H668" s="13" t="s">
        <v>41</v>
      </c>
      <c r="I668" s="12">
        <f>VLOOKUP(H668,สรุปที่เข้าร่วม!B:D,3,0)</f>
        <v>8</v>
      </c>
      <c r="J668" s="13" t="s">
        <v>21</v>
      </c>
      <c r="K668" s="15">
        <f>VLOOKUP(G668,ชีต2!A:B,2,0)</f>
        <v>58</v>
      </c>
    </row>
    <row r="669" spans="1:12" ht="24" x14ac:dyDescent="0.55000000000000004">
      <c r="A669" s="14">
        <v>44827.458455243061</v>
      </c>
      <c r="B669" s="10">
        <v>665</v>
      </c>
      <c r="C669" s="13" t="s">
        <v>1181</v>
      </c>
      <c r="D669" s="13" t="s">
        <v>1182</v>
      </c>
      <c r="E669" s="16" t="s">
        <v>1183</v>
      </c>
      <c r="F669" s="13" t="s">
        <v>37</v>
      </c>
      <c r="G669" s="13" t="s">
        <v>307</v>
      </c>
      <c r="H669" s="13" t="s">
        <v>41</v>
      </c>
      <c r="I669" s="12">
        <f>VLOOKUP(H669,สรุปที่เข้าร่วม!B:D,3,0)</f>
        <v>8</v>
      </c>
      <c r="J669" s="13" t="s">
        <v>21</v>
      </c>
      <c r="K669" s="15">
        <f>VLOOKUP(G669,ชีต2!A:B,2,0)</f>
        <v>59</v>
      </c>
    </row>
    <row r="670" spans="1:12" ht="24" x14ac:dyDescent="0.55000000000000004">
      <c r="A670" s="14">
        <v>44826.69283915509</v>
      </c>
      <c r="B670" s="10">
        <v>666</v>
      </c>
      <c r="C670" s="13" t="s">
        <v>880</v>
      </c>
      <c r="D670" s="15"/>
      <c r="E670" s="16" t="s">
        <v>881</v>
      </c>
      <c r="F670" s="13" t="s">
        <v>37</v>
      </c>
      <c r="G670" s="13" t="s">
        <v>871</v>
      </c>
      <c r="H670" s="13" t="s">
        <v>41</v>
      </c>
      <c r="I670" s="12">
        <f>VLOOKUP(H670,สรุปที่เข้าร่วม!B:D,3,0)</f>
        <v>8</v>
      </c>
      <c r="J670" s="13" t="s">
        <v>21</v>
      </c>
      <c r="K670" s="15">
        <f>VLOOKUP(G670,ชีต2!A:B,2,0)</f>
        <v>60</v>
      </c>
    </row>
    <row r="671" spans="1:12" ht="24" x14ac:dyDescent="0.55000000000000004">
      <c r="A671" s="14">
        <v>44826.694733344906</v>
      </c>
      <c r="B671" s="10">
        <v>667</v>
      </c>
      <c r="C671" s="13" t="s">
        <v>882</v>
      </c>
      <c r="D671" s="15"/>
      <c r="E671" s="16" t="s">
        <v>883</v>
      </c>
      <c r="F671" s="13" t="s">
        <v>37</v>
      </c>
      <c r="G671" s="13" t="s">
        <v>871</v>
      </c>
      <c r="H671" s="13" t="s">
        <v>41</v>
      </c>
      <c r="I671" s="12">
        <f>VLOOKUP(H671,สรุปที่เข้าร่วม!B:D,3,0)</f>
        <v>8</v>
      </c>
      <c r="J671" s="13" t="s">
        <v>21</v>
      </c>
      <c r="K671" s="15">
        <f>VLOOKUP(G671,ชีต2!A:B,2,0)</f>
        <v>60</v>
      </c>
    </row>
    <row r="672" spans="1:12" ht="24" x14ac:dyDescent="0.55000000000000004">
      <c r="A672" s="14">
        <v>44826.703519398143</v>
      </c>
      <c r="B672" s="10">
        <v>668</v>
      </c>
      <c r="C672" s="13" t="s">
        <v>887</v>
      </c>
      <c r="D672" s="15"/>
      <c r="E672" s="16" t="s">
        <v>888</v>
      </c>
      <c r="F672" s="13" t="s">
        <v>37</v>
      </c>
      <c r="G672" s="13" t="s">
        <v>871</v>
      </c>
      <c r="H672" s="13" t="s">
        <v>41</v>
      </c>
      <c r="I672" s="12">
        <f>VLOOKUP(H672,สรุปที่เข้าร่วม!B:D,3,0)</f>
        <v>8</v>
      </c>
      <c r="J672" s="13" t="s">
        <v>21</v>
      </c>
      <c r="K672" s="15">
        <f>VLOOKUP(G672,ชีต2!A:B,2,0)</f>
        <v>60</v>
      </c>
    </row>
    <row r="673" spans="1:12" ht="24" x14ac:dyDescent="0.55000000000000004">
      <c r="A673" s="14">
        <v>44825.692154930555</v>
      </c>
      <c r="B673" s="10">
        <v>669</v>
      </c>
      <c r="C673" s="13" t="s">
        <v>520</v>
      </c>
      <c r="D673" s="13" t="s">
        <v>521</v>
      </c>
      <c r="E673" s="16" t="s">
        <v>522</v>
      </c>
      <c r="F673" s="13" t="s">
        <v>37</v>
      </c>
      <c r="G673" s="13" t="s">
        <v>469</v>
      </c>
      <c r="H673" s="13" t="s">
        <v>41</v>
      </c>
      <c r="I673" s="12">
        <f>VLOOKUP(H673,สรุปที่เข้าร่วม!B:D,3,0)</f>
        <v>8</v>
      </c>
      <c r="J673" s="13" t="s">
        <v>21</v>
      </c>
      <c r="K673" s="15">
        <f>VLOOKUP(G673,ชีต2!A:B,2,0)</f>
        <v>63</v>
      </c>
    </row>
    <row r="674" spans="1:12" ht="24" x14ac:dyDescent="0.55000000000000004">
      <c r="A674" s="14">
        <v>44825.709900682872</v>
      </c>
      <c r="B674" s="10">
        <v>670</v>
      </c>
      <c r="C674" s="13" t="s">
        <v>527</v>
      </c>
      <c r="D674" s="15"/>
      <c r="E674" s="16" t="s">
        <v>528</v>
      </c>
      <c r="F674" s="13" t="s">
        <v>37</v>
      </c>
      <c r="G674" s="13" t="s">
        <v>469</v>
      </c>
      <c r="H674" s="13" t="s">
        <v>41</v>
      </c>
      <c r="I674" s="12">
        <f>VLOOKUP(H674,สรุปที่เข้าร่วม!B:D,3,0)</f>
        <v>8</v>
      </c>
      <c r="J674" s="13" t="s">
        <v>16</v>
      </c>
      <c r="K674" s="15">
        <f>VLOOKUP(G674,ชีต2!A:B,2,0)</f>
        <v>63</v>
      </c>
      <c r="L674" s="110" t="str">
        <f>VLOOKUP(K674,school!E:F,2,0)</f>
        <v>วัดนวลนรดิศ</v>
      </c>
    </row>
    <row r="675" spans="1:12" ht="24" x14ac:dyDescent="0.55000000000000004">
      <c r="A675" s="14">
        <v>44825.766156365746</v>
      </c>
      <c r="B675" s="10">
        <v>671</v>
      </c>
      <c r="C675" s="13" t="s">
        <v>531</v>
      </c>
      <c r="D675" s="13" t="s">
        <v>532</v>
      </c>
      <c r="E675" s="16" t="s">
        <v>533</v>
      </c>
      <c r="F675" s="13" t="s">
        <v>37</v>
      </c>
      <c r="G675" s="13" t="s">
        <v>469</v>
      </c>
      <c r="H675" s="13" t="s">
        <v>41</v>
      </c>
      <c r="I675" s="12">
        <f>VLOOKUP(H675,สรุปที่เข้าร่วม!B:D,3,0)</f>
        <v>8</v>
      </c>
      <c r="J675" s="13" t="s">
        <v>16</v>
      </c>
      <c r="K675" s="15">
        <f>VLOOKUP(G675,ชีต2!A:B,2,0)</f>
        <v>63</v>
      </c>
      <c r="L675" s="110" t="str">
        <f>VLOOKUP(K675,school!E:F,2,0)</f>
        <v>วัดนวลนรดิศ</v>
      </c>
    </row>
    <row r="676" spans="1:12" ht="24" x14ac:dyDescent="0.55000000000000004">
      <c r="A676" s="14">
        <v>44825.851420671301</v>
      </c>
      <c r="B676" s="10">
        <v>672</v>
      </c>
      <c r="C676" s="13" t="s">
        <v>543</v>
      </c>
      <c r="D676" s="15"/>
      <c r="E676" s="16" t="s">
        <v>544</v>
      </c>
      <c r="F676" s="13" t="s">
        <v>37</v>
      </c>
      <c r="G676" s="13" t="s">
        <v>469</v>
      </c>
      <c r="H676" s="13" t="s">
        <v>41</v>
      </c>
      <c r="I676" s="12">
        <f>VLOOKUP(H676,สรุปที่เข้าร่วม!B:D,3,0)</f>
        <v>8</v>
      </c>
      <c r="J676" s="13" t="s">
        <v>21</v>
      </c>
      <c r="K676" s="15">
        <f>VLOOKUP(G676,ชีต2!A:B,2,0)</f>
        <v>63</v>
      </c>
    </row>
    <row r="677" spans="1:12" ht="24" x14ac:dyDescent="0.55000000000000004">
      <c r="A677" s="14">
        <v>44826.400776377312</v>
      </c>
      <c r="B677" s="10">
        <v>673</v>
      </c>
      <c r="C677" s="13" t="s">
        <v>671</v>
      </c>
      <c r="D677" s="13" t="s">
        <v>672</v>
      </c>
      <c r="E677" s="16" t="s">
        <v>673</v>
      </c>
      <c r="F677" s="13" t="s">
        <v>37</v>
      </c>
      <c r="G677" s="13" t="s">
        <v>469</v>
      </c>
      <c r="H677" s="13" t="s">
        <v>41</v>
      </c>
      <c r="I677" s="12">
        <f>VLOOKUP(H677,สรุปที่เข้าร่วม!B:D,3,0)</f>
        <v>8</v>
      </c>
      <c r="J677" s="13" t="s">
        <v>21</v>
      </c>
      <c r="K677" s="15">
        <f>VLOOKUP(G677,ชีต2!A:B,2,0)</f>
        <v>63</v>
      </c>
    </row>
    <row r="678" spans="1:12" ht="24" x14ac:dyDescent="0.55000000000000004">
      <c r="A678" s="14">
        <v>44826.466931111107</v>
      </c>
      <c r="B678" s="10">
        <v>674</v>
      </c>
      <c r="C678" s="13" t="s">
        <v>726</v>
      </c>
      <c r="D678" s="13" t="s">
        <v>35</v>
      </c>
      <c r="E678" s="16" t="s">
        <v>727</v>
      </c>
      <c r="F678" s="13" t="s">
        <v>37</v>
      </c>
      <c r="G678" s="13" t="s">
        <v>469</v>
      </c>
      <c r="H678" s="13" t="s">
        <v>41</v>
      </c>
      <c r="I678" s="12">
        <f>VLOOKUP(H678,สรุปที่เข้าร่วม!B:D,3,0)</f>
        <v>8</v>
      </c>
      <c r="J678" s="13" t="s">
        <v>16</v>
      </c>
      <c r="K678" s="15">
        <f>VLOOKUP(G678,ชีต2!A:B,2,0)</f>
        <v>63</v>
      </c>
      <c r="L678" s="110" t="str">
        <f>VLOOKUP(K678,school!E:F,2,0)</f>
        <v>วัดนวลนรดิศ</v>
      </c>
    </row>
    <row r="679" spans="1:12" ht="24" x14ac:dyDescent="0.55000000000000004">
      <c r="A679" s="14">
        <v>44827.34929834491</v>
      </c>
      <c r="B679" s="10">
        <v>675</v>
      </c>
      <c r="C679" s="13" t="s">
        <v>1086</v>
      </c>
      <c r="D679" s="13" t="s">
        <v>1087</v>
      </c>
      <c r="E679" s="16" t="s">
        <v>1088</v>
      </c>
      <c r="F679" s="13" t="s">
        <v>37</v>
      </c>
      <c r="G679" s="13" t="s">
        <v>469</v>
      </c>
      <c r="H679" s="13" t="s">
        <v>41</v>
      </c>
      <c r="I679" s="12">
        <f>VLOOKUP(H679,สรุปที่เข้าร่วม!B:D,3,0)</f>
        <v>8</v>
      </c>
      <c r="J679" s="13" t="s">
        <v>16</v>
      </c>
      <c r="K679" s="15">
        <f>VLOOKUP(G679,ชีต2!A:B,2,0)</f>
        <v>63</v>
      </c>
      <c r="L679" s="110" t="str">
        <f>VLOOKUP(K679,school!E:F,2,0)</f>
        <v>วัดนวลนรดิศ</v>
      </c>
    </row>
    <row r="680" spans="1:12" ht="24" x14ac:dyDescent="0.55000000000000004">
      <c r="A680" s="14">
        <v>44826.722693090276</v>
      </c>
      <c r="B680" s="10">
        <v>676</v>
      </c>
      <c r="C680" s="13" t="s">
        <v>905</v>
      </c>
      <c r="D680" s="15"/>
      <c r="E680" s="16" t="s">
        <v>906</v>
      </c>
      <c r="F680" s="13" t="s">
        <v>24</v>
      </c>
      <c r="G680" s="13" t="s">
        <v>886</v>
      </c>
      <c r="H680" s="13" t="s">
        <v>41</v>
      </c>
      <c r="I680" s="12">
        <f>VLOOKUP(H680,สรุปที่เข้าร่วม!B:D,3,0)</f>
        <v>8</v>
      </c>
      <c r="J680" s="13" t="s">
        <v>21</v>
      </c>
      <c r="K680" s="15">
        <f>VLOOKUP(G680,ชีต2!A:B,2,0)</f>
        <v>64</v>
      </c>
    </row>
    <row r="681" spans="1:12" ht="24" x14ac:dyDescent="0.55000000000000004">
      <c r="A681" s="14">
        <v>44826.804123645838</v>
      </c>
      <c r="B681" s="10">
        <v>677</v>
      </c>
      <c r="C681" s="13" t="s">
        <v>1007</v>
      </c>
      <c r="D681" s="15"/>
      <c r="E681" s="16" t="s">
        <v>1008</v>
      </c>
      <c r="F681" s="13" t="s">
        <v>37</v>
      </c>
      <c r="G681" s="13" t="s">
        <v>886</v>
      </c>
      <c r="H681" s="13" t="s">
        <v>41</v>
      </c>
      <c r="I681" s="12">
        <f>VLOOKUP(H681,สรุปที่เข้าร่วม!B:D,3,0)</f>
        <v>8</v>
      </c>
      <c r="J681" s="13" t="s">
        <v>21</v>
      </c>
      <c r="K681" s="15">
        <f>VLOOKUP(G681,ชีต2!A:B,2,0)</f>
        <v>64</v>
      </c>
    </row>
    <row r="682" spans="1:12" ht="24" x14ac:dyDescent="0.55000000000000004">
      <c r="A682" s="14">
        <v>44827.339499675931</v>
      </c>
      <c r="B682" s="10">
        <v>678</v>
      </c>
      <c r="C682" s="13" t="s">
        <v>1078</v>
      </c>
      <c r="D682" s="13" t="s">
        <v>35</v>
      </c>
      <c r="E682" s="16" t="s">
        <v>1079</v>
      </c>
      <c r="F682" s="13" t="s">
        <v>37</v>
      </c>
      <c r="G682" s="13" t="s">
        <v>886</v>
      </c>
      <c r="H682" s="13" t="s">
        <v>41</v>
      </c>
      <c r="I682" s="12">
        <f>VLOOKUP(H682,สรุปที่เข้าร่วม!B:D,3,0)</f>
        <v>8</v>
      </c>
      <c r="J682" s="13" t="s">
        <v>21</v>
      </c>
      <c r="K682" s="15">
        <f>VLOOKUP(G682,ชีต2!A:B,2,0)</f>
        <v>64</v>
      </c>
    </row>
    <row r="683" spans="1:12" ht="24" x14ac:dyDescent="0.55000000000000004">
      <c r="A683" s="14">
        <v>44827.725896018514</v>
      </c>
      <c r="B683" s="10">
        <v>679</v>
      </c>
      <c r="C683" s="13" t="s">
        <v>989</v>
      </c>
      <c r="D683" s="15"/>
      <c r="E683" s="16" t="s">
        <v>990</v>
      </c>
      <c r="F683" s="13" t="s">
        <v>37</v>
      </c>
      <c r="G683" s="13" t="s">
        <v>886</v>
      </c>
      <c r="H683" s="13" t="s">
        <v>41</v>
      </c>
      <c r="I683" s="12">
        <f>VLOOKUP(H683,สรุปที่เข้าร่วม!B:D,3,0)</f>
        <v>8</v>
      </c>
      <c r="J683" s="13" t="s">
        <v>21</v>
      </c>
      <c r="K683" s="15">
        <f>VLOOKUP(G683,ชีต2!A:B,2,0)</f>
        <v>64</v>
      </c>
    </row>
    <row r="684" spans="1:12" ht="24" x14ac:dyDescent="0.55000000000000004">
      <c r="A684" s="14">
        <v>44824.605086446754</v>
      </c>
      <c r="B684" s="10">
        <v>680</v>
      </c>
      <c r="C684" s="13" t="s">
        <v>201</v>
      </c>
      <c r="D684" s="15"/>
      <c r="E684" s="16" t="s">
        <v>202</v>
      </c>
      <c r="F684" s="13" t="s">
        <v>24</v>
      </c>
      <c r="G684" s="13" t="s">
        <v>203</v>
      </c>
      <c r="H684" s="13" t="s">
        <v>41</v>
      </c>
      <c r="I684" s="12">
        <f>VLOOKUP(H684,สรุปที่เข้าร่วม!B:D,3,0)</f>
        <v>8</v>
      </c>
      <c r="J684" s="13" t="s">
        <v>21</v>
      </c>
      <c r="K684" s="15">
        <f>VLOOKUP(G684,ชีต2!A:B,2,0)</f>
        <v>65</v>
      </c>
    </row>
    <row r="685" spans="1:12" ht="24" x14ac:dyDescent="0.55000000000000004">
      <c r="A685" s="14">
        <v>44827.5933243287</v>
      </c>
      <c r="B685" s="10">
        <v>681</v>
      </c>
      <c r="C685" s="13" t="s">
        <v>1423</v>
      </c>
      <c r="D685" s="15"/>
      <c r="E685" s="16" t="s">
        <v>1424</v>
      </c>
      <c r="F685" s="13" t="s">
        <v>74</v>
      </c>
      <c r="G685" s="13" t="s">
        <v>82</v>
      </c>
      <c r="H685" s="13" t="s">
        <v>75</v>
      </c>
      <c r="I685" s="12">
        <f>VLOOKUP(H685,สรุปที่เข้าร่วม!B:D,3,0)</f>
        <v>11</v>
      </c>
      <c r="J685" s="13" t="s">
        <v>21</v>
      </c>
      <c r="K685" s="15">
        <f>VLOOKUP(G685,ชีต2!A:B,2,0)</f>
        <v>11</v>
      </c>
    </row>
    <row r="686" spans="1:12" ht="24" x14ac:dyDescent="0.55000000000000004">
      <c r="A686" s="14">
        <v>44825.602161226852</v>
      </c>
      <c r="B686" s="10">
        <v>682</v>
      </c>
      <c r="C686" s="13" t="s">
        <v>458</v>
      </c>
      <c r="D686" s="15"/>
      <c r="E686" s="16" t="s">
        <v>459</v>
      </c>
      <c r="F686" s="13" t="s">
        <v>74</v>
      </c>
      <c r="G686" s="13" t="s">
        <v>14</v>
      </c>
      <c r="H686" s="13" t="s">
        <v>75</v>
      </c>
      <c r="I686" s="12">
        <f>VLOOKUP(H686,สรุปที่เข้าร่วม!B:D,3,0)</f>
        <v>11</v>
      </c>
      <c r="J686" s="13" t="s">
        <v>21</v>
      </c>
      <c r="K686" s="15">
        <f>VLOOKUP(G686,ชีต2!A:B,2,0)</f>
        <v>14</v>
      </c>
    </row>
    <row r="687" spans="1:12" ht="24" x14ac:dyDescent="0.55000000000000004">
      <c r="A687" s="14">
        <v>44825.602708865743</v>
      </c>
      <c r="B687" s="10">
        <v>683</v>
      </c>
      <c r="C687" s="13" t="s">
        <v>460</v>
      </c>
      <c r="D687" s="15"/>
      <c r="E687" s="16" t="s">
        <v>109</v>
      </c>
      <c r="F687" s="13" t="s">
        <v>74</v>
      </c>
      <c r="G687" s="13" t="s">
        <v>14</v>
      </c>
      <c r="H687" s="13" t="s">
        <v>75</v>
      </c>
      <c r="I687" s="12">
        <f>VLOOKUP(H687,สรุปที่เข้าร่วม!B:D,3,0)</f>
        <v>11</v>
      </c>
      <c r="J687" s="13" t="s">
        <v>21</v>
      </c>
      <c r="K687" s="15">
        <f>VLOOKUP(G687,ชีต2!A:B,2,0)</f>
        <v>14</v>
      </c>
    </row>
    <row r="688" spans="1:12" ht="24" x14ac:dyDescent="0.55000000000000004">
      <c r="A688" s="14">
        <v>44824.353193761577</v>
      </c>
      <c r="B688" s="10">
        <v>684</v>
      </c>
      <c r="C688" s="13" t="s">
        <v>72</v>
      </c>
      <c r="D688" s="15"/>
      <c r="E688" s="16" t="s">
        <v>73</v>
      </c>
      <c r="F688" s="13" t="s">
        <v>74</v>
      </c>
      <c r="G688" s="13" t="s">
        <v>60</v>
      </c>
      <c r="H688" s="13" t="s">
        <v>75</v>
      </c>
      <c r="I688" s="12">
        <f>VLOOKUP(H688,สรุปที่เข้าร่วม!B:D,3,0)</f>
        <v>11</v>
      </c>
      <c r="J688" s="13" t="s">
        <v>21</v>
      </c>
      <c r="K688" s="15">
        <f>VLOOKUP(G688,ชีต2!A:B,2,0)</f>
        <v>33</v>
      </c>
    </row>
    <row r="689" spans="1:12" ht="24" x14ac:dyDescent="0.55000000000000004">
      <c r="A689" s="14">
        <v>44826.814945868056</v>
      </c>
      <c r="B689" s="10">
        <v>685</v>
      </c>
      <c r="C689" s="13" t="s">
        <v>1014</v>
      </c>
      <c r="D689" s="15"/>
      <c r="E689" s="16" t="s">
        <v>1015</v>
      </c>
      <c r="F689" s="13" t="s">
        <v>74</v>
      </c>
      <c r="G689" s="13" t="s">
        <v>44</v>
      </c>
      <c r="H689" s="13" t="s">
        <v>75</v>
      </c>
      <c r="I689" s="12">
        <f>VLOOKUP(H689,สรุปที่เข้าร่วม!B:D,3,0)</f>
        <v>11</v>
      </c>
      <c r="J689" s="13" t="s">
        <v>16</v>
      </c>
      <c r="K689" s="15">
        <f>VLOOKUP(G689,ชีต2!A:B,2,0)</f>
        <v>51</v>
      </c>
      <c r="L689" s="110" t="str">
        <f>VLOOKUP(K689,school!E:F,2,0)</f>
        <v>อิสลามวิทยาลัยแห่งประเทศไทย</v>
      </c>
    </row>
    <row r="690" spans="1:12" ht="24" x14ac:dyDescent="0.55000000000000004">
      <c r="A690" s="14">
        <v>44826.816584247688</v>
      </c>
      <c r="B690" s="10">
        <v>686</v>
      </c>
      <c r="C690" s="13" t="s">
        <v>1016</v>
      </c>
      <c r="D690" s="15"/>
      <c r="E690" s="16" t="s">
        <v>1017</v>
      </c>
      <c r="F690" s="13" t="s">
        <v>74</v>
      </c>
      <c r="G690" s="13" t="s">
        <v>32</v>
      </c>
      <c r="H690" s="13" t="s">
        <v>75</v>
      </c>
      <c r="I690" s="12">
        <f>VLOOKUP(H690,สรุปที่เข้าร่วม!B:D,3,0)</f>
        <v>11</v>
      </c>
      <c r="J690" s="13" t="s">
        <v>21</v>
      </c>
      <c r="K690" s="15">
        <f>VLOOKUP(G690,ชีต2!A:B,2,0)</f>
        <v>52</v>
      </c>
    </row>
    <row r="691" spans="1:12" ht="24" x14ac:dyDescent="0.55000000000000004">
      <c r="A691" s="14">
        <v>44827.629971840273</v>
      </c>
      <c r="B691" s="10">
        <v>687</v>
      </c>
      <c r="C691" s="13" t="s">
        <v>1453</v>
      </c>
      <c r="D691" s="15"/>
      <c r="E691" s="16" t="s">
        <v>1454</v>
      </c>
      <c r="F691" s="13" t="s">
        <v>74</v>
      </c>
      <c r="G691" s="13" t="s">
        <v>1039</v>
      </c>
      <c r="H691" s="13" t="s">
        <v>1455</v>
      </c>
      <c r="I691" s="12">
        <f>VLOOKUP(H691,สรุปที่เข้าร่วม!B:D,3,0)</f>
        <v>13</v>
      </c>
      <c r="J691" s="13" t="s">
        <v>16</v>
      </c>
      <c r="K691" s="15">
        <f>VLOOKUP(G691,ชีต2!A:B,2,0)</f>
        <v>22</v>
      </c>
      <c r="L691" s="110" t="str">
        <f>VLOOKUP(K691,school!E:F,2,0)</f>
        <v>สันติราษฎร์วิทยาลัย</v>
      </c>
    </row>
    <row r="692" spans="1:12" ht="24" x14ac:dyDescent="0.55000000000000004">
      <c r="A692" s="14">
        <v>44824.347115671291</v>
      </c>
      <c r="B692" s="10">
        <v>688</v>
      </c>
      <c r="C692" s="13" t="s">
        <v>68</v>
      </c>
      <c r="D692" s="15"/>
      <c r="E692" s="16" t="s">
        <v>69</v>
      </c>
      <c r="F692" s="13" t="s">
        <v>70</v>
      </c>
      <c r="G692" s="13" t="s">
        <v>14</v>
      </c>
      <c r="H692" s="13" t="s">
        <v>71</v>
      </c>
      <c r="I692" s="12" t="e">
        <f>VLOOKUP(H692,สรุปที่เข้าร่วม!B:D,3,0)</f>
        <v>#N/A</v>
      </c>
      <c r="J692" s="13" t="s">
        <v>16</v>
      </c>
      <c r="K692" s="15">
        <f>VLOOKUP(G692,ชีต2!A:B,2,0)</f>
        <v>14</v>
      </c>
      <c r="L692" s="110" t="str">
        <f>VLOOKUP(K692,school!E:F,2,0)</f>
        <v>ศรีอยุธยา ในพระอุปถัมภ์ฯ</v>
      </c>
    </row>
    <row r="693" spans="1:12" ht="24" x14ac:dyDescent="0.55000000000000004">
      <c r="A693" s="14">
        <v>44827.573858379634</v>
      </c>
      <c r="B693" s="10">
        <v>689</v>
      </c>
      <c r="C693" s="13" t="s">
        <v>1394</v>
      </c>
      <c r="D693" s="13" t="s">
        <v>35</v>
      </c>
      <c r="E693" s="16" t="s">
        <v>1395</v>
      </c>
      <c r="F693" s="13" t="s">
        <v>37</v>
      </c>
      <c r="G693" s="13" t="s">
        <v>14</v>
      </c>
      <c r="H693" s="13" t="s">
        <v>71</v>
      </c>
      <c r="I693" s="12" t="e">
        <f>VLOOKUP(H693,สรุปที่เข้าร่วม!B:D,3,0)</f>
        <v>#N/A</v>
      </c>
      <c r="J693" s="13" t="s">
        <v>16</v>
      </c>
      <c r="K693" s="15">
        <f>VLOOKUP(G693,ชีต2!A:B,2,0)</f>
        <v>14</v>
      </c>
      <c r="L693" s="110" t="str">
        <f>VLOOKUP(K693,school!E:F,2,0)</f>
        <v>ศรีอยุธยา ในพระอุปถัมภ์ฯ</v>
      </c>
    </row>
  </sheetData>
  <autoFilter ref="A4:K693" xr:uid="{3AD5CB20-53F1-4C92-89DE-9966FCD96FE5}"/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97"/>
  <sheetViews>
    <sheetView topLeftCell="A4" workbookViewId="0">
      <selection activeCell="A20" sqref="A20"/>
    </sheetView>
  </sheetViews>
  <sheetFormatPr defaultColWidth="12.5703125" defaultRowHeight="24" x14ac:dyDescent="0.55000000000000004"/>
  <cols>
    <col min="1" max="1" width="49" style="3" customWidth="1"/>
    <col min="2" max="16384" width="12.5703125" style="3"/>
  </cols>
  <sheetData>
    <row r="1" spans="1:2" x14ac:dyDescent="0.55000000000000004">
      <c r="A1" s="1" t="s">
        <v>292</v>
      </c>
      <c r="B1" s="2">
        <v>1</v>
      </c>
    </row>
    <row r="2" spans="1:2" x14ac:dyDescent="0.55000000000000004">
      <c r="A2" s="1" t="s">
        <v>354</v>
      </c>
      <c r="B2" s="2">
        <v>2</v>
      </c>
    </row>
    <row r="3" spans="1:2" x14ac:dyDescent="0.55000000000000004">
      <c r="A3" s="1" t="s">
        <v>219</v>
      </c>
      <c r="B3" s="2">
        <v>3</v>
      </c>
    </row>
    <row r="4" spans="1:2" x14ac:dyDescent="0.55000000000000004">
      <c r="A4" s="1" t="s">
        <v>570</v>
      </c>
      <c r="B4" s="2">
        <v>4</v>
      </c>
    </row>
    <row r="5" spans="1:2" x14ac:dyDescent="0.55000000000000004">
      <c r="A5" s="1" t="s">
        <v>228</v>
      </c>
      <c r="B5" s="2">
        <v>5</v>
      </c>
    </row>
    <row r="6" spans="1:2" x14ac:dyDescent="0.55000000000000004">
      <c r="A6" s="1" t="s">
        <v>169</v>
      </c>
      <c r="B6" s="2">
        <v>6</v>
      </c>
    </row>
    <row r="7" spans="1:2" x14ac:dyDescent="0.55000000000000004">
      <c r="A7" s="1" t="s">
        <v>1188</v>
      </c>
      <c r="B7" s="2">
        <v>7</v>
      </c>
    </row>
    <row r="8" spans="1:2" x14ac:dyDescent="0.55000000000000004">
      <c r="A8" s="1" t="s">
        <v>40</v>
      </c>
      <c r="B8" s="2">
        <v>8</v>
      </c>
    </row>
    <row r="9" spans="1:2" x14ac:dyDescent="0.55000000000000004">
      <c r="A9" s="1" t="s">
        <v>1516</v>
      </c>
      <c r="B9" s="2">
        <v>9</v>
      </c>
    </row>
    <row r="10" spans="1:2" x14ac:dyDescent="0.55000000000000004">
      <c r="A10" s="1" t="s">
        <v>1077</v>
      </c>
      <c r="B10" s="2">
        <v>10</v>
      </c>
    </row>
    <row r="11" spans="1:2" x14ac:dyDescent="0.55000000000000004">
      <c r="A11" s="1" t="s">
        <v>82</v>
      </c>
      <c r="B11" s="2">
        <v>11</v>
      </c>
    </row>
    <row r="12" spans="1:2" x14ac:dyDescent="0.55000000000000004">
      <c r="A12" s="1" t="s">
        <v>1178</v>
      </c>
      <c r="B12" s="2">
        <v>12</v>
      </c>
    </row>
    <row r="13" spans="1:2" x14ac:dyDescent="0.55000000000000004">
      <c r="A13" s="1" t="s">
        <v>1517</v>
      </c>
      <c r="B13" s="2">
        <v>13</v>
      </c>
    </row>
    <row r="14" spans="1:2" x14ac:dyDescent="0.55000000000000004">
      <c r="A14" s="1" t="s">
        <v>14</v>
      </c>
      <c r="B14" s="2">
        <v>14</v>
      </c>
    </row>
    <row r="15" spans="1:2" x14ac:dyDescent="0.55000000000000004">
      <c r="A15" s="1" t="s">
        <v>668</v>
      </c>
      <c r="B15" s="2">
        <v>15</v>
      </c>
    </row>
    <row r="16" spans="1:2" x14ac:dyDescent="0.55000000000000004">
      <c r="A16" s="1" t="s">
        <v>868</v>
      </c>
      <c r="B16" s="2">
        <v>16</v>
      </c>
    </row>
    <row r="17" spans="1:2" x14ac:dyDescent="0.55000000000000004">
      <c r="A17" s="1" t="s">
        <v>124</v>
      </c>
      <c r="B17" s="2">
        <v>17</v>
      </c>
    </row>
    <row r="18" spans="1:2" x14ac:dyDescent="0.55000000000000004">
      <c r="A18" s="1" t="s">
        <v>313</v>
      </c>
      <c r="B18" s="2">
        <v>18</v>
      </c>
    </row>
    <row r="19" spans="1:2" x14ac:dyDescent="0.55000000000000004">
      <c r="A19" s="1" t="s">
        <v>160</v>
      </c>
      <c r="B19" s="2">
        <v>19</v>
      </c>
    </row>
    <row r="20" spans="1:2" x14ac:dyDescent="0.55000000000000004">
      <c r="A20" s="1" t="s">
        <v>48</v>
      </c>
      <c r="B20" s="2">
        <v>20</v>
      </c>
    </row>
    <row r="21" spans="1:2" x14ac:dyDescent="0.55000000000000004">
      <c r="A21" s="1" t="s">
        <v>155</v>
      </c>
      <c r="B21" s="2">
        <v>21</v>
      </c>
    </row>
    <row r="22" spans="1:2" x14ac:dyDescent="0.55000000000000004">
      <c r="A22" s="1" t="s">
        <v>1039</v>
      </c>
      <c r="B22" s="2">
        <v>22</v>
      </c>
    </row>
    <row r="23" spans="1:2" x14ac:dyDescent="0.55000000000000004">
      <c r="A23" s="1" t="s">
        <v>1262</v>
      </c>
      <c r="B23" s="2">
        <v>23</v>
      </c>
    </row>
    <row r="24" spans="1:2" x14ac:dyDescent="0.55000000000000004">
      <c r="A24" s="1" t="s">
        <v>1504</v>
      </c>
      <c r="B24" s="2">
        <v>24</v>
      </c>
    </row>
    <row r="25" spans="1:2" x14ac:dyDescent="0.55000000000000004">
      <c r="A25" s="1" t="s">
        <v>233</v>
      </c>
      <c r="B25" s="2">
        <v>25</v>
      </c>
    </row>
    <row r="26" spans="1:2" x14ac:dyDescent="0.55000000000000004">
      <c r="A26" s="1" t="s">
        <v>172</v>
      </c>
      <c r="B26" s="2">
        <v>26</v>
      </c>
    </row>
    <row r="27" spans="1:2" x14ac:dyDescent="0.55000000000000004">
      <c r="A27" s="1" t="s">
        <v>166</v>
      </c>
      <c r="B27" s="2">
        <v>27</v>
      </c>
    </row>
    <row r="28" spans="1:2" x14ac:dyDescent="0.55000000000000004">
      <c r="A28" s="1" t="s">
        <v>112</v>
      </c>
      <c r="B28" s="2">
        <v>28</v>
      </c>
    </row>
    <row r="29" spans="1:2" x14ac:dyDescent="0.55000000000000004">
      <c r="A29" s="1" t="s">
        <v>1518</v>
      </c>
      <c r="B29" s="2">
        <v>29</v>
      </c>
    </row>
    <row r="30" spans="1:2" x14ac:dyDescent="0.55000000000000004">
      <c r="A30" s="1" t="s">
        <v>85</v>
      </c>
      <c r="B30" s="2">
        <v>30</v>
      </c>
    </row>
    <row r="31" spans="1:2" x14ac:dyDescent="0.55000000000000004">
      <c r="A31" s="1" t="s">
        <v>1519</v>
      </c>
      <c r="B31" s="2">
        <v>31</v>
      </c>
    </row>
    <row r="32" spans="1:2" x14ac:dyDescent="0.55000000000000004">
      <c r="A32" s="1" t="s">
        <v>299</v>
      </c>
      <c r="B32" s="2">
        <v>32</v>
      </c>
    </row>
    <row r="33" spans="1:2" x14ac:dyDescent="0.55000000000000004">
      <c r="A33" s="1" t="s">
        <v>60</v>
      </c>
      <c r="B33" s="2">
        <v>33</v>
      </c>
    </row>
    <row r="34" spans="1:2" x14ac:dyDescent="0.55000000000000004">
      <c r="A34" s="1" t="s">
        <v>846</v>
      </c>
      <c r="B34" s="2">
        <v>34</v>
      </c>
    </row>
    <row r="35" spans="1:2" x14ac:dyDescent="0.55000000000000004">
      <c r="A35" s="1" t="s">
        <v>51</v>
      </c>
      <c r="B35" s="2">
        <v>35</v>
      </c>
    </row>
    <row r="36" spans="1:2" x14ac:dyDescent="0.55000000000000004">
      <c r="A36" s="1" t="s">
        <v>1520</v>
      </c>
      <c r="B36" s="2">
        <v>36</v>
      </c>
    </row>
    <row r="37" spans="1:2" x14ac:dyDescent="0.55000000000000004">
      <c r="A37" s="1" t="s">
        <v>1231</v>
      </c>
      <c r="B37" s="2">
        <v>37</v>
      </c>
    </row>
    <row r="38" spans="1:2" x14ac:dyDescent="0.55000000000000004">
      <c r="A38" s="1" t="s">
        <v>1350</v>
      </c>
      <c r="B38" s="2">
        <v>38</v>
      </c>
    </row>
    <row r="39" spans="1:2" x14ac:dyDescent="0.55000000000000004">
      <c r="A39" s="1" t="s">
        <v>1240</v>
      </c>
      <c r="B39" s="2">
        <v>39</v>
      </c>
    </row>
    <row r="40" spans="1:2" x14ac:dyDescent="0.55000000000000004">
      <c r="A40" s="1" t="s">
        <v>1282</v>
      </c>
      <c r="B40" s="2">
        <v>40</v>
      </c>
    </row>
    <row r="41" spans="1:2" x14ac:dyDescent="0.55000000000000004">
      <c r="A41" s="1" t="s">
        <v>1259</v>
      </c>
      <c r="B41" s="2">
        <v>41</v>
      </c>
    </row>
    <row r="42" spans="1:2" x14ac:dyDescent="0.55000000000000004">
      <c r="A42" s="1" t="s">
        <v>206</v>
      </c>
      <c r="B42" s="2">
        <v>42</v>
      </c>
    </row>
    <row r="43" spans="1:2" x14ac:dyDescent="0.55000000000000004">
      <c r="A43" s="1" t="s">
        <v>1364</v>
      </c>
      <c r="B43" s="2">
        <v>43</v>
      </c>
    </row>
    <row r="44" spans="1:2" x14ac:dyDescent="0.55000000000000004">
      <c r="A44" s="1" t="s">
        <v>760</v>
      </c>
      <c r="B44" s="2">
        <v>44</v>
      </c>
    </row>
    <row r="45" spans="1:2" x14ac:dyDescent="0.55000000000000004">
      <c r="A45" s="1" t="s">
        <v>755</v>
      </c>
      <c r="B45" s="2">
        <v>45</v>
      </c>
    </row>
    <row r="46" spans="1:2" x14ac:dyDescent="0.55000000000000004">
      <c r="A46" s="1" t="s">
        <v>517</v>
      </c>
      <c r="B46" s="2">
        <v>46</v>
      </c>
    </row>
    <row r="47" spans="1:2" x14ac:dyDescent="0.55000000000000004">
      <c r="A47" s="1" t="s">
        <v>148</v>
      </c>
      <c r="B47" s="2">
        <v>47</v>
      </c>
    </row>
    <row r="48" spans="1:2" x14ac:dyDescent="0.55000000000000004">
      <c r="A48" s="1" t="s">
        <v>718</v>
      </c>
      <c r="B48" s="2">
        <v>48</v>
      </c>
    </row>
    <row r="49" spans="1:2" x14ac:dyDescent="0.55000000000000004">
      <c r="A49" s="1" t="s">
        <v>1521</v>
      </c>
      <c r="B49" s="2">
        <v>49</v>
      </c>
    </row>
    <row r="50" spans="1:2" x14ac:dyDescent="0.55000000000000004">
      <c r="A50" s="1" t="s">
        <v>19</v>
      </c>
      <c r="B50" s="2">
        <v>50</v>
      </c>
    </row>
    <row r="51" spans="1:2" x14ac:dyDescent="0.55000000000000004">
      <c r="A51" s="1" t="s">
        <v>44</v>
      </c>
      <c r="B51" s="2">
        <v>51</v>
      </c>
    </row>
    <row r="52" spans="1:2" x14ac:dyDescent="0.55000000000000004">
      <c r="A52" s="1" t="s">
        <v>32</v>
      </c>
      <c r="B52" s="2">
        <v>52</v>
      </c>
    </row>
    <row r="53" spans="1:2" x14ac:dyDescent="0.55000000000000004">
      <c r="A53" s="1" t="s">
        <v>478</v>
      </c>
      <c r="B53" s="2">
        <v>53</v>
      </c>
    </row>
    <row r="54" spans="1:2" x14ac:dyDescent="0.55000000000000004">
      <c r="A54" s="1" t="s">
        <v>483</v>
      </c>
      <c r="B54" s="2">
        <v>54</v>
      </c>
    </row>
    <row r="55" spans="1:2" x14ac:dyDescent="0.55000000000000004">
      <c r="A55" s="1" t="s">
        <v>638</v>
      </c>
      <c r="B55" s="2">
        <v>55</v>
      </c>
    </row>
    <row r="56" spans="1:2" x14ac:dyDescent="0.55000000000000004">
      <c r="A56" s="1" t="s">
        <v>25</v>
      </c>
      <c r="B56" s="2">
        <v>56</v>
      </c>
    </row>
    <row r="57" spans="1:2" x14ac:dyDescent="0.55000000000000004">
      <c r="A57" s="1" t="s">
        <v>1304</v>
      </c>
      <c r="B57" s="2">
        <v>57</v>
      </c>
    </row>
    <row r="58" spans="1:2" x14ac:dyDescent="0.55000000000000004">
      <c r="A58" s="1" t="s">
        <v>438</v>
      </c>
      <c r="B58" s="2">
        <v>58</v>
      </c>
    </row>
    <row r="59" spans="1:2" x14ac:dyDescent="0.55000000000000004">
      <c r="A59" s="1" t="s">
        <v>307</v>
      </c>
      <c r="B59" s="2">
        <v>59</v>
      </c>
    </row>
    <row r="60" spans="1:2" x14ac:dyDescent="0.55000000000000004">
      <c r="A60" s="1" t="s">
        <v>871</v>
      </c>
      <c r="B60" s="2">
        <v>60</v>
      </c>
    </row>
    <row r="61" spans="1:2" x14ac:dyDescent="0.55000000000000004">
      <c r="A61" s="1" t="s">
        <v>1163</v>
      </c>
      <c r="B61" s="2">
        <v>61</v>
      </c>
    </row>
    <row r="62" spans="1:2" x14ac:dyDescent="0.55000000000000004">
      <c r="A62" s="1" t="s">
        <v>499</v>
      </c>
      <c r="B62" s="2">
        <v>62</v>
      </c>
    </row>
    <row r="63" spans="1:2" x14ac:dyDescent="0.55000000000000004">
      <c r="A63" s="1" t="s">
        <v>469</v>
      </c>
      <c r="B63" s="2">
        <v>63</v>
      </c>
    </row>
    <row r="64" spans="1:2" x14ac:dyDescent="0.55000000000000004">
      <c r="A64" s="1" t="s">
        <v>886</v>
      </c>
      <c r="B64" s="2">
        <v>64</v>
      </c>
    </row>
    <row r="65" spans="1:2" x14ac:dyDescent="0.55000000000000004">
      <c r="A65" s="1" t="s">
        <v>203</v>
      </c>
      <c r="B65" s="2">
        <v>65</v>
      </c>
    </row>
    <row r="66" spans="1:2" x14ac:dyDescent="0.55000000000000004">
      <c r="A66" s="1" t="s">
        <v>1522</v>
      </c>
      <c r="B66" s="2">
        <v>66</v>
      </c>
    </row>
    <row r="67" spans="1:2" x14ac:dyDescent="0.55000000000000004">
      <c r="A67" s="1" t="s">
        <v>1523</v>
      </c>
      <c r="B67" s="2">
        <v>67</v>
      </c>
    </row>
    <row r="68" spans="1:2" x14ac:dyDescent="0.55000000000000004">
      <c r="A68" s="1" t="s">
        <v>1524</v>
      </c>
      <c r="B68" s="2">
        <v>68</v>
      </c>
    </row>
    <row r="69" spans="1:2" x14ac:dyDescent="0.55000000000000004">
      <c r="A69" s="1" t="s">
        <v>1525</v>
      </c>
      <c r="B69" s="2">
        <v>69</v>
      </c>
    </row>
    <row r="70" spans="1:2" x14ac:dyDescent="0.55000000000000004">
      <c r="A70" s="303" t="s">
        <v>1526</v>
      </c>
      <c r="B70" s="304"/>
    </row>
    <row r="71" spans="1:2" x14ac:dyDescent="0.55000000000000004">
      <c r="A71" s="1"/>
      <c r="B71" s="2"/>
    </row>
    <row r="72" spans="1:2" x14ac:dyDescent="0.55000000000000004">
      <c r="A72" s="1"/>
      <c r="B72" s="2"/>
    </row>
    <row r="73" spans="1:2" x14ac:dyDescent="0.55000000000000004">
      <c r="A73" s="1"/>
      <c r="B73" s="2"/>
    </row>
    <row r="74" spans="1:2" x14ac:dyDescent="0.55000000000000004">
      <c r="A74" s="1"/>
      <c r="B74" s="2"/>
    </row>
    <row r="75" spans="1:2" x14ac:dyDescent="0.55000000000000004">
      <c r="A75" s="1"/>
      <c r="B75" s="2"/>
    </row>
    <row r="76" spans="1:2" x14ac:dyDescent="0.55000000000000004">
      <c r="A76" s="1"/>
      <c r="B76" s="2"/>
    </row>
    <row r="77" spans="1:2" x14ac:dyDescent="0.55000000000000004">
      <c r="A77" s="1"/>
      <c r="B77" s="2"/>
    </row>
    <row r="78" spans="1:2" x14ac:dyDescent="0.55000000000000004">
      <c r="A78" s="1"/>
      <c r="B78" s="2"/>
    </row>
    <row r="79" spans="1:2" x14ac:dyDescent="0.55000000000000004">
      <c r="A79" s="1"/>
      <c r="B79" s="2"/>
    </row>
    <row r="80" spans="1:2" x14ac:dyDescent="0.55000000000000004">
      <c r="A80" s="1"/>
      <c r="B80" s="2"/>
    </row>
    <row r="81" spans="1:2" x14ac:dyDescent="0.55000000000000004">
      <c r="A81" s="1"/>
      <c r="B81" s="2"/>
    </row>
    <row r="82" spans="1:2" x14ac:dyDescent="0.55000000000000004">
      <c r="A82" s="1"/>
      <c r="B82" s="2"/>
    </row>
    <row r="83" spans="1:2" x14ac:dyDescent="0.55000000000000004">
      <c r="A83" s="1"/>
      <c r="B83" s="2"/>
    </row>
    <row r="84" spans="1:2" x14ac:dyDescent="0.55000000000000004">
      <c r="A84" s="1"/>
      <c r="B84" s="2"/>
    </row>
    <row r="85" spans="1:2" x14ac:dyDescent="0.55000000000000004">
      <c r="A85" s="1"/>
      <c r="B85" s="2"/>
    </row>
    <row r="86" spans="1:2" x14ac:dyDescent="0.55000000000000004">
      <c r="A86" s="1"/>
      <c r="B86" s="2"/>
    </row>
    <row r="87" spans="1:2" x14ac:dyDescent="0.55000000000000004">
      <c r="A87" s="1"/>
      <c r="B87" s="2"/>
    </row>
    <row r="88" spans="1:2" x14ac:dyDescent="0.55000000000000004">
      <c r="A88" s="1"/>
      <c r="B88" s="2"/>
    </row>
    <row r="89" spans="1:2" x14ac:dyDescent="0.55000000000000004">
      <c r="A89" s="1"/>
      <c r="B89" s="2"/>
    </row>
    <row r="90" spans="1:2" x14ac:dyDescent="0.55000000000000004">
      <c r="A90" s="1"/>
      <c r="B90" s="2"/>
    </row>
    <row r="91" spans="1:2" x14ac:dyDescent="0.55000000000000004">
      <c r="A91" s="1"/>
      <c r="B91" s="2"/>
    </row>
    <row r="92" spans="1:2" x14ac:dyDescent="0.55000000000000004">
      <c r="A92" s="1"/>
      <c r="B92" s="2"/>
    </row>
    <row r="93" spans="1:2" x14ac:dyDescent="0.55000000000000004">
      <c r="A93" s="1"/>
      <c r="B93" s="2"/>
    </row>
    <row r="94" spans="1:2" x14ac:dyDescent="0.55000000000000004">
      <c r="A94" s="1"/>
      <c r="B94" s="2"/>
    </row>
    <row r="95" spans="1:2" x14ac:dyDescent="0.55000000000000004">
      <c r="A95" s="1"/>
      <c r="B95" s="2"/>
    </row>
    <row r="96" spans="1:2" x14ac:dyDescent="0.55000000000000004">
      <c r="A96" s="1"/>
      <c r="B96" s="2"/>
    </row>
    <row r="97" spans="1:2" x14ac:dyDescent="0.55000000000000004">
      <c r="A97" s="1"/>
      <c r="B97" s="2"/>
    </row>
  </sheetData>
  <mergeCells count="1">
    <mergeCell ref="A70:B7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C9CC-3EE4-4AEC-8AFC-7C8F8D3D7394}">
  <dimension ref="A2:J18"/>
  <sheetViews>
    <sheetView topLeftCell="A4" zoomScale="120" zoomScaleNormal="120" workbookViewId="0">
      <selection activeCell="C20" sqref="C20"/>
    </sheetView>
  </sheetViews>
  <sheetFormatPr defaultRowHeight="27" x14ac:dyDescent="0.6"/>
  <cols>
    <col min="1" max="1" width="9.140625" style="61"/>
    <col min="2" max="2" width="37.140625" style="61" bestFit="1" customWidth="1"/>
    <col min="3" max="3" width="16.42578125" style="61" bestFit="1" customWidth="1"/>
    <col min="4" max="4" width="3.85546875" style="61" customWidth="1"/>
    <col min="5" max="5" width="7.85546875" style="61" bestFit="1" customWidth="1"/>
    <col min="6" max="6" width="5.42578125" style="61" customWidth="1"/>
    <col min="7" max="7" width="3.7109375" style="61" customWidth="1"/>
    <col min="8" max="8" width="26.85546875" style="61" bestFit="1" customWidth="1"/>
    <col min="9" max="9" width="4.7109375" style="61" hidden="1" customWidth="1"/>
    <col min="10" max="10" width="7.7109375" style="81" bestFit="1" customWidth="1"/>
    <col min="11" max="16384" width="9.140625" style="61"/>
  </cols>
  <sheetData>
    <row r="2" spans="1:10" x14ac:dyDescent="0.6">
      <c r="E2" s="86" t="s">
        <v>1811</v>
      </c>
      <c r="F2" s="86"/>
      <c r="J2" s="81" t="s">
        <v>1811</v>
      </c>
    </row>
    <row r="3" spans="1:10" x14ac:dyDescent="0.6">
      <c r="A3" s="81">
        <v>1</v>
      </c>
      <c r="B3" s="83" t="s">
        <v>15</v>
      </c>
      <c r="C3" s="84" t="s">
        <v>1531</v>
      </c>
      <c r="D3" s="84">
        <v>1</v>
      </c>
      <c r="E3" s="85">
        <f>COUNTIF(เข้าร่วมพิธี!J:J,B3)</f>
        <v>36</v>
      </c>
      <c r="F3" s="85"/>
      <c r="G3" s="84">
        <v>1</v>
      </c>
      <c r="H3" s="61" t="s">
        <v>13</v>
      </c>
      <c r="I3" s="61">
        <v>1</v>
      </c>
      <c r="J3" s="81">
        <f>COUNTIF(เข้าร่วมพิธี!D:D,H3)</f>
        <v>12</v>
      </c>
    </row>
    <row r="4" spans="1:10" x14ac:dyDescent="0.6">
      <c r="A4" s="81">
        <v>2</v>
      </c>
      <c r="B4" s="83" t="s">
        <v>26</v>
      </c>
      <c r="C4" s="84" t="s">
        <v>1531</v>
      </c>
      <c r="D4" s="84">
        <v>2</v>
      </c>
      <c r="E4" s="85">
        <f>COUNTIF(เข้าร่วมพิธี!J:J,B4)</f>
        <v>41</v>
      </c>
      <c r="F4" s="85"/>
      <c r="G4" s="84">
        <v>2</v>
      </c>
      <c r="H4" s="61" t="s">
        <v>24</v>
      </c>
      <c r="I4" s="61">
        <v>2</v>
      </c>
      <c r="J4" s="81">
        <f>COUNTIF(เข้าร่วมพิธี!D:D,H4)</f>
        <v>54</v>
      </c>
    </row>
    <row r="5" spans="1:10" x14ac:dyDescent="0.6">
      <c r="A5" s="81">
        <v>3</v>
      </c>
      <c r="B5" s="83" t="s">
        <v>61</v>
      </c>
      <c r="C5" s="84" t="s">
        <v>1531</v>
      </c>
      <c r="D5" s="84">
        <v>3</v>
      </c>
      <c r="E5" s="85">
        <f>COUNTIF(เข้าร่วมพิธี!J:J,B5)</f>
        <v>40</v>
      </c>
      <c r="F5" s="85"/>
      <c r="G5" s="84">
        <v>3</v>
      </c>
      <c r="H5" s="61" t="s">
        <v>37</v>
      </c>
      <c r="I5" s="61">
        <v>3</v>
      </c>
      <c r="J5" s="81">
        <f>COUNTIF(เข้าร่วมพิธี!D:D,H5)</f>
        <v>508</v>
      </c>
    </row>
    <row r="6" spans="1:10" x14ac:dyDescent="0.6">
      <c r="A6" s="81">
        <v>4</v>
      </c>
      <c r="B6" s="83" t="s">
        <v>33</v>
      </c>
      <c r="C6" s="84" t="s">
        <v>1531</v>
      </c>
      <c r="D6" s="84">
        <v>4</v>
      </c>
      <c r="E6" s="85">
        <f>COUNTIF(เข้าร่วมพิธี!J:J,B6)</f>
        <v>56</v>
      </c>
      <c r="F6" s="85"/>
      <c r="G6" s="84">
        <v>4</v>
      </c>
      <c r="H6" s="61" t="s">
        <v>74</v>
      </c>
      <c r="I6" s="61">
        <v>4</v>
      </c>
      <c r="J6" s="81">
        <f>COUNTIF(เข้าร่วมพิธี!D:D,H6)</f>
        <v>6</v>
      </c>
    </row>
    <row r="7" spans="1:10" x14ac:dyDescent="0.6">
      <c r="A7" s="81">
        <v>5</v>
      </c>
      <c r="B7" s="83" t="s">
        <v>45</v>
      </c>
      <c r="C7" s="84" t="s">
        <v>1531</v>
      </c>
      <c r="D7" s="84">
        <v>5</v>
      </c>
      <c r="E7" s="85">
        <f>COUNTIF(เข้าร่วมพิธี!J:J,B7)</f>
        <v>96</v>
      </c>
      <c r="F7" s="85"/>
      <c r="G7" s="84">
        <v>5</v>
      </c>
      <c r="H7" s="61" t="s">
        <v>70</v>
      </c>
      <c r="I7" s="61">
        <v>5</v>
      </c>
      <c r="J7" s="81">
        <f>COUNTIF(เข้าร่วมพิธี!D:D,H7)</f>
        <v>0</v>
      </c>
    </row>
    <row r="8" spans="1:10" x14ac:dyDescent="0.6">
      <c r="A8" s="81">
        <v>6</v>
      </c>
      <c r="B8" s="83" t="s">
        <v>29</v>
      </c>
      <c r="C8" s="84" t="s">
        <v>1531</v>
      </c>
      <c r="D8" s="84">
        <v>6</v>
      </c>
      <c r="E8" s="85">
        <f>COUNTIF(เข้าร่วมพิธี!J:J,B8)</f>
        <v>174</v>
      </c>
      <c r="F8" s="85"/>
      <c r="G8" s="84">
        <v>6</v>
      </c>
      <c r="H8" s="61" t="s">
        <v>1864</v>
      </c>
      <c r="J8" s="81">
        <f>COUNTIF(เข้าร่วมพิธี!D:D,H8)</f>
        <v>7</v>
      </c>
    </row>
    <row r="9" spans="1:10" x14ac:dyDescent="0.6">
      <c r="A9" s="81">
        <v>7</v>
      </c>
      <c r="B9" s="83" t="s">
        <v>20</v>
      </c>
      <c r="C9" s="84" t="s">
        <v>1531</v>
      </c>
      <c r="D9" s="84">
        <v>7</v>
      </c>
      <c r="E9" s="85">
        <f>COUNTIF(เข้าร่วมพิธี!J:J,B9)</f>
        <v>32</v>
      </c>
      <c r="F9" s="85"/>
      <c r="G9" s="84">
        <v>7</v>
      </c>
      <c r="H9" s="61" t="s">
        <v>1867</v>
      </c>
      <c r="J9" s="81">
        <f>COUNTIF(เข้าร่วมพิธี!D:D,H9)</f>
        <v>1</v>
      </c>
    </row>
    <row r="10" spans="1:10" ht="27.75" thickBot="1" x14ac:dyDescent="0.65">
      <c r="A10" s="81">
        <v>8</v>
      </c>
      <c r="B10" s="83" t="s">
        <v>41</v>
      </c>
      <c r="C10" s="84" t="s">
        <v>1531</v>
      </c>
      <c r="D10" s="84">
        <v>8</v>
      </c>
      <c r="E10" s="85">
        <f>COUNTIF(เข้าร่วมพิธี!J:J,B10)</f>
        <v>108</v>
      </c>
      <c r="F10" s="85"/>
      <c r="G10" s="84"/>
      <c r="J10" s="87">
        <f>SUM(J3:J9)</f>
        <v>588</v>
      </c>
    </row>
    <row r="11" spans="1:10" ht="27.75" thickTop="1" x14ac:dyDescent="0.6">
      <c r="A11" s="81">
        <v>9</v>
      </c>
      <c r="B11" s="136" t="s">
        <v>1955</v>
      </c>
      <c r="C11" s="84" t="s">
        <v>74</v>
      </c>
      <c r="D11" s="84">
        <v>9</v>
      </c>
      <c r="E11" s="85">
        <f>COUNTIF(เข้าร่วมพิธี!J:J,B11)</f>
        <v>0</v>
      </c>
      <c r="F11" s="85"/>
      <c r="G11" s="84"/>
      <c r="J11" s="88"/>
    </row>
    <row r="12" spans="1:10" x14ac:dyDescent="0.6">
      <c r="A12" s="81">
        <v>10</v>
      </c>
      <c r="B12" s="136" t="s">
        <v>1956</v>
      </c>
      <c r="C12" s="84" t="s">
        <v>74</v>
      </c>
      <c r="D12" s="84">
        <v>10</v>
      </c>
      <c r="E12" s="85">
        <f>COUNTIF(เข้าร่วมพิธี!J:J,B12)</f>
        <v>0</v>
      </c>
      <c r="F12" s="85"/>
      <c r="G12" s="84"/>
      <c r="J12" s="88"/>
    </row>
    <row r="13" spans="1:10" x14ac:dyDescent="0.6">
      <c r="A13" s="81">
        <v>11</v>
      </c>
      <c r="B13" s="83" t="s">
        <v>75</v>
      </c>
      <c r="C13" s="84" t="s">
        <v>74</v>
      </c>
      <c r="D13" s="84">
        <v>11</v>
      </c>
      <c r="E13" s="85">
        <f>COUNTIF(เข้าร่วมพิธี!J:J,B13)</f>
        <v>5</v>
      </c>
      <c r="F13" s="85"/>
      <c r="G13" s="84"/>
    </row>
    <row r="14" spans="1:10" x14ac:dyDescent="0.6">
      <c r="A14" s="81">
        <v>12</v>
      </c>
      <c r="B14" s="83" t="s">
        <v>1928</v>
      </c>
      <c r="C14" s="84" t="s">
        <v>74</v>
      </c>
      <c r="D14" s="84">
        <v>12</v>
      </c>
      <c r="E14" s="85">
        <f>COUNTIF(เข้าร่วมพิธี!J:J,B14)</f>
        <v>0</v>
      </c>
      <c r="F14" s="85"/>
      <c r="G14" s="84"/>
    </row>
    <row r="15" spans="1:10" x14ac:dyDescent="0.6">
      <c r="A15" s="81">
        <v>13</v>
      </c>
      <c r="B15" s="83" t="s">
        <v>1455</v>
      </c>
      <c r="C15" s="84" t="s">
        <v>74</v>
      </c>
      <c r="D15" s="84">
        <v>13</v>
      </c>
      <c r="E15" s="85">
        <f>COUNTIF(เข้าร่วมพิธี!J:J,B15)</f>
        <v>0</v>
      </c>
      <c r="F15" s="85"/>
    </row>
    <row r="16" spans="1:10" x14ac:dyDescent="0.6">
      <c r="A16" s="81">
        <v>14</v>
      </c>
      <c r="B16" s="83" t="s">
        <v>1926</v>
      </c>
      <c r="C16" s="84" t="s">
        <v>70</v>
      </c>
      <c r="D16" s="84">
        <v>14</v>
      </c>
      <c r="E16" s="85">
        <f>COUNTIF(เข้าร่วมพิธี!J:J,B16)</f>
        <v>0</v>
      </c>
      <c r="F16" s="85"/>
      <c r="G16" s="84"/>
    </row>
    <row r="17" spans="2:10" ht="27.75" thickBot="1" x14ac:dyDescent="0.65">
      <c r="E17" s="87">
        <f>SUM(E3:E16)</f>
        <v>588</v>
      </c>
      <c r="F17" s="88"/>
      <c r="G17" s="84"/>
      <c r="J17" s="81" t="s">
        <v>1771</v>
      </c>
    </row>
    <row r="18" spans="2:10" ht="27.75" thickTop="1" x14ac:dyDescent="0.6">
      <c r="B18" s="61" t="s">
        <v>1927</v>
      </c>
      <c r="G18" s="8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12</vt:i4>
      </vt:variant>
    </vt:vector>
  </HeadingPairs>
  <TitlesOfParts>
    <vt:vector size="22" baseType="lpstr">
      <vt:lpstr>สรุปแต่ละ รร. (เข้าร่วม)</vt:lpstr>
      <vt:lpstr>เข้าร่วมพิธี+ไม่เข้า</vt:lpstr>
      <vt:lpstr>สรุปแต่ละ รร.</vt:lpstr>
      <vt:lpstr>school</vt:lpstr>
      <vt:lpstr>Sheet1</vt:lpstr>
      <vt:lpstr>เข้าร่วมพิธี</vt:lpstr>
      <vt:lpstr>เครื่องราชฯ</vt:lpstr>
      <vt:lpstr>รวม</vt:lpstr>
      <vt:lpstr>ชีต2</vt:lpstr>
      <vt:lpstr>สรุปที่เข้าร่วม</vt:lpstr>
      <vt:lpstr>school!Print_Area</vt:lpstr>
      <vt:lpstr>Sheet1!Print_Area</vt:lpstr>
      <vt:lpstr>เข้าร่วมพิธี!Print_Area</vt:lpstr>
      <vt:lpstr>'เข้าร่วมพิธี+ไม่เข้า'!Print_Area</vt:lpstr>
      <vt:lpstr>'สรุปแต่ละ รร.'!Print_Area</vt:lpstr>
      <vt:lpstr>'สรุปแต่ละ รร. (เข้าร่วม)'!Print_Area</vt:lpstr>
      <vt:lpstr>school!Print_Titles</vt:lpstr>
      <vt:lpstr>Sheet1!Print_Titles</vt:lpstr>
      <vt:lpstr>เข้าร่วมพิธี!Print_Titles</vt:lpstr>
      <vt:lpstr>'เข้าร่วมพิธี+ไม่เข้า'!Print_Titles</vt:lpstr>
      <vt:lpstr>'สรุปแต่ละ รร.'!Print_Titles</vt:lpstr>
      <vt:lpstr>'สรุปแต่ละ รร. (เข้าร่วม)'!Print_Titles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SESAO1</dc:creator>
  <cp:lastModifiedBy>DELL</cp:lastModifiedBy>
  <cp:lastPrinted>2022-09-26T04:44:36Z</cp:lastPrinted>
  <dcterms:created xsi:type="dcterms:W3CDTF">2022-09-24T06:29:12Z</dcterms:created>
  <dcterms:modified xsi:type="dcterms:W3CDTF">2022-09-26T06:16:36Z</dcterms:modified>
</cp:coreProperties>
</file>